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3240" windowHeight="4320"/>
  </bookViews>
  <sheets>
    <sheet name="projet sportif 2023" sheetId="1" r:id="rId1"/>
  </sheets>
  <definedNames>
    <definedName name="LigCom">'projet sportif 2023'!$O$1:$O$61</definedName>
    <definedName name="_xlnm.Print_Area" localSheetId="0">'projet sportif 2023'!$A$1:$M$78</definedName>
  </definedNames>
  <calcPr calcId="145621"/>
</workbook>
</file>

<file path=xl/calcChain.xml><?xml version="1.0" encoding="utf-8"?>
<calcChain xmlns="http://schemas.openxmlformats.org/spreadsheetml/2006/main">
  <c r="B65" i="1" l="1"/>
  <c r="K2" i="1"/>
  <c r="J77" i="1" s="1"/>
  <c r="J78" i="1"/>
  <c r="K77" i="1"/>
  <c r="F1" i="1"/>
  <c r="C1" i="1"/>
  <c r="B14" i="1"/>
  <c r="B31" i="1"/>
  <c r="B48" i="1"/>
  <c r="K34" i="1" l="1"/>
  <c r="B68" i="1" l="1"/>
  <c r="I63" i="1"/>
  <c r="I73" i="1" s="1"/>
  <c r="H63" i="1"/>
  <c r="H49" i="1" s="1"/>
  <c r="G63" i="1"/>
  <c r="G73" i="1" s="1"/>
  <c r="F63" i="1"/>
  <c r="F73" i="1" s="1"/>
  <c r="K62" i="1"/>
  <c r="K61" i="1"/>
  <c r="K59" i="1"/>
  <c r="K58" i="1"/>
  <c r="K57" i="1"/>
  <c r="K56" i="1"/>
  <c r="K55" i="1"/>
  <c r="K54" i="1"/>
  <c r="K53" i="1"/>
  <c r="K52" i="1"/>
  <c r="K51" i="1"/>
  <c r="G49" i="1"/>
  <c r="I46" i="1"/>
  <c r="I32" i="1" s="1"/>
  <c r="H46" i="1"/>
  <c r="H32" i="1" s="1"/>
  <c r="G46" i="1"/>
  <c r="G71" i="1" s="1"/>
  <c r="F46" i="1"/>
  <c r="F71" i="1" s="1"/>
  <c r="K45" i="1"/>
  <c r="K44" i="1"/>
  <c r="K43" i="1"/>
  <c r="K42" i="1"/>
  <c r="K41" i="1"/>
  <c r="K40" i="1"/>
  <c r="K39" i="1"/>
  <c r="K38" i="1"/>
  <c r="K37" i="1"/>
  <c r="K36" i="1"/>
  <c r="K35" i="1"/>
  <c r="I29" i="1"/>
  <c r="I69" i="1" s="1"/>
  <c r="H29" i="1"/>
  <c r="H15" i="1" s="1"/>
  <c r="G29" i="1"/>
  <c r="G69" i="1" s="1"/>
  <c r="F29" i="1"/>
  <c r="F69" i="1" s="1"/>
  <c r="K28" i="1"/>
  <c r="K27" i="1"/>
  <c r="K26" i="1"/>
  <c r="K25" i="1"/>
  <c r="K24" i="1"/>
  <c r="K23" i="1"/>
  <c r="K22" i="1"/>
  <c r="K21" i="1"/>
  <c r="K20" i="1"/>
  <c r="K19" i="1"/>
  <c r="K18" i="1"/>
  <c r="K17" i="1"/>
  <c r="K29" i="1" l="1"/>
  <c r="K69" i="1" s="1"/>
  <c r="G15" i="1"/>
  <c r="K46" i="1"/>
  <c r="K32" i="1" s="1"/>
  <c r="I49" i="1"/>
  <c r="K63" i="1"/>
  <c r="K49" i="1" s="1"/>
  <c r="F76" i="1"/>
  <c r="F49" i="1"/>
  <c r="G32" i="1"/>
  <c r="G76" i="1"/>
  <c r="I15" i="1"/>
  <c r="F15" i="1"/>
  <c r="I71" i="1"/>
  <c r="I76" i="1" s="1"/>
  <c r="F32" i="1"/>
  <c r="K15" i="1" l="1"/>
  <c r="K71" i="1"/>
  <c r="K73" i="1"/>
  <c r="K76" i="1" l="1"/>
  <c r="K78" i="1" s="1"/>
</calcChain>
</file>

<file path=xl/sharedStrings.xml><?xml version="1.0" encoding="utf-8"?>
<sst xmlns="http://schemas.openxmlformats.org/spreadsheetml/2006/main" count="181" uniqueCount="111">
  <si>
    <t xml:space="preserve">intitulé de la Ligue ou du Comité : </t>
  </si>
  <si>
    <t>Ce document décrit votre projet sportif fédéral : objectifs sportifs en compétition : de représentation, de cohésion, de détection, d'évaluation, de formation, de selection, de performance...</t>
  </si>
  <si>
    <t xml:space="preserve">Utiliser les 3 tableaux ci-dessous pour décrire le calendrier prévisionnel des déplacements de votre Ligue/Comité : </t>
  </si>
  <si>
    <t xml:space="preserve">le tableau vert pour les déplacements vers la métropole, </t>
  </si>
  <si>
    <t>le tableau rose pour les déplacements vers la Martinique</t>
  </si>
  <si>
    <t>le tableau bleu pour les déplacements vers l'environnement régional.</t>
  </si>
  <si>
    <t>L'objet du déplacement doit être précisément renseigné en utilisant l'intitulé de la compétition, la catégorie sportive, la discipline concernée</t>
  </si>
  <si>
    <t xml:space="preserve">Ne pas omettre de renseigner la colonne "priorité" : 1 (le plus priorisé), 2, 3, ….. </t>
  </si>
  <si>
    <t>METROPOLE</t>
  </si>
  <si>
    <t>Objet du déplacement</t>
  </si>
  <si>
    <t>Destination</t>
  </si>
  <si>
    <t>prévision du coût unitaire du billet</t>
  </si>
  <si>
    <t>priorité 
(1, 2 ou 3)</t>
  </si>
  <si>
    <t>COMMENTAIRES SUR LA PRIORISATION DE CE DEPLACEMENT PAR RAPPORT AU PROJET SPORTIF FEDERAL</t>
  </si>
  <si>
    <t>exemple : championnat de France espoirs cadets double mixte</t>
  </si>
  <si>
    <t>ex: PARIS</t>
  </si>
  <si>
    <t>ex: objectif de performance du pole espoirs (labélisation SHN)</t>
  </si>
  <si>
    <t>MARTINIQUE</t>
  </si>
  <si>
    <t>exemple : championnat inter poles par équipe</t>
  </si>
  <si>
    <t>ex: Fort de France</t>
  </si>
  <si>
    <t>ex: objectif de formation du pole espoirs et détection des U13</t>
  </si>
  <si>
    <t>ENVIR. REGIONAL</t>
  </si>
  <si>
    <t>exemple : jeux panaméricains BMX</t>
  </si>
  <si>
    <t>ex: GUYANE</t>
  </si>
  <si>
    <t>ex: objectif de résultats de la délégation régionale (2 podiums)</t>
  </si>
  <si>
    <t>créer autant de ligne que de projet</t>
  </si>
  <si>
    <t>Tableau à laisser sous le format TABLEUR .XLS sans modification de mise en forme</t>
  </si>
  <si>
    <t>déplacements programmés vers l'HEXAGONE</t>
  </si>
  <si>
    <t>déplacements programmés vers la MARTINIQUE</t>
  </si>
  <si>
    <t>déplacements programmés vers l'environnement régional</t>
  </si>
  <si>
    <t>récapitulaitf de la demande</t>
  </si>
  <si>
    <t>sportifs</t>
  </si>
  <si>
    <t>dont PPF</t>
  </si>
  <si>
    <t>cadres</t>
  </si>
  <si>
    <t>TOTAL</t>
  </si>
  <si>
    <t>date départ</t>
  </si>
  <si>
    <t>date retour</t>
  </si>
  <si>
    <t>Fédération Sportive Educative de l'Enseignement Catholique Comité Guadeloupe (UGSEL)</t>
  </si>
  <si>
    <t>et de donner des arguments sur votre projet sportif fédéral afin de permettre au comité de programmation FEBECS de mieux cibler les aides en adéquation avec votre projet</t>
  </si>
  <si>
    <t>Comité de Pétanque de la Guadeloupe</t>
  </si>
  <si>
    <t>Comité Départemental de l'Union Sportive de l'Enseignement du Premier Degré (USEP)</t>
  </si>
  <si>
    <t>Comité Départemental d'Education Physique et de Gymnastique</t>
  </si>
  <si>
    <t>Comité Départemental Guadeloupéen de Randonnée Pédestre</t>
  </si>
  <si>
    <t>Comité Départemental Union Française des Œuvres Laïques d'Education Physique (UFOLEP)</t>
  </si>
  <si>
    <t>Comité Guadeloupéen de Surf</t>
  </si>
  <si>
    <t>Comité Guadeloupéen du Sport Universitaire (CGSU)</t>
  </si>
  <si>
    <t>Comité Régional de Boxe de la Guadeloupe (CRBG)</t>
  </si>
  <si>
    <t>Comité Régional de Cyclisme de la Guadeloupe (CRCG)</t>
  </si>
  <si>
    <t>Comité Régional de Guadeloupe de Vol Libre</t>
  </si>
  <si>
    <t>Comité Régional de Gymnastique</t>
  </si>
  <si>
    <t>Comité Régional de Wushu Arts Energétiques et Martiaux Chinois</t>
  </si>
  <si>
    <t>Comité Régional d'Equitation de la Guadeloupe (CRE)</t>
  </si>
  <si>
    <t>Comité Régional d'Escrime de la Guadeloupe</t>
  </si>
  <si>
    <t>Comité Régional d'Etudes et de Sports Sous-Marins de la Guadeloupe (FFESSM)</t>
  </si>
  <si>
    <t>Comité Régional du Sport Adapté de la Guadeloupe</t>
  </si>
  <si>
    <t>Comité Régional et Départemental de Golf de Guadeloupe</t>
  </si>
  <si>
    <t>Comité Régional Guadeloupe de Canoë Kayak (CRGCK)</t>
  </si>
  <si>
    <t>Comité Régional Olympique et Sportif de Guadeloupe (CROS)</t>
  </si>
  <si>
    <t>Comité Régional Taekwondo Guadeloupe</t>
  </si>
  <si>
    <t>Comité Territorial de Rugby de Guadeloupe</t>
  </si>
  <si>
    <t>Fédération des Oeuvres Laïques de Guadeloupe (FOLG)</t>
  </si>
  <si>
    <t>Fédération Sportive et Culturelle de France de Guadeloupe</t>
  </si>
  <si>
    <t>Fédération Sportive et Gymnique au travail - Comité Guadeloupe</t>
  </si>
  <si>
    <t>Ligue de Badminton de Guadeloupe (LBG)</t>
  </si>
  <si>
    <t>Ligue de Guadeloupe de Muay Thai &amp; Disciplines Associées</t>
  </si>
  <si>
    <t>Ligue de Guadeloupe de Savate et Boxe Française (LGSBF)</t>
  </si>
  <si>
    <t>Ligue de Guadeloupe des Societes d'Aviron (LGSA)</t>
  </si>
  <si>
    <t>Ligue de Judo de la Guadeloupe</t>
  </si>
  <si>
    <t>Ligue de la Guadeloupe d'Echecs</t>
  </si>
  <si>
    <t>Ligue de Natation de la Guadeloupe (LNG)</t>
  </si>
  <si>
    <t>Ligue de Rollers Sports</t>
  </si>
  <si>
    <t>Ligue de Squash de Guadeloupe</t>
  </si>
  <si>
    <t>Ligue de Taekwondo de Saint-Barth</t>
  </si>
  <si>
    <t>Ligue de Tennis de la Guadeloupe</t>
  </si>
  <si>
    <t>Ligue de Tir à l'Arc de la Guadeloupe</t>
  </si>
  <si>
    <t>Ligue de Twirling Bâton de la Guadeloupe</t>
  </si>
  <si>
    <t>Ligue de Volley-ball des ILES du NORD</t>
  </si>
  <si>
    <t>Ligue des Antilles d'Aïkido et Budo (LAAB)</t>
  </si>
  <si>
    <t>Ligue du Sport Automobile de Guadeloupe</t>
  </si>
  <si>
    <t>Ligue Guadeloupe des Sports de Contact</t>
  </si>
  <si>
    <t>Ligue Guadeloupéenne d'Athlétisme (LGA)</t>
  </si>
  <si>
    <t>Ligue Guadeloupéenne de Billard</t>
  </si>
  <si>
    <t>Ligue Guadeloupéenne de Football (LGF)</t>
  </si>
  <si>
    <t>Ligue Guadeloupéenne de Handball</t>
  </si>
  <si>
    <t>Ligue Guadeloupéenne de Karaté</t>
  </si>
  <si>
    <t>Ligue Guadeloupéenne de Tennis de Table</t>
  </si>
  <si>
    <t>Ligue Guadeloupéenne de Voile (LGV)</t>
  </si>
  <si>
    <t>Ligue Guadeloupéenne de Volley-ball (LGVB)</t>
  </si>
  <si>
    <t>Ligue Guadeloupéenne des Clubs d'Aviron</t>
  </si>
  <si>
    <t>Ligue Handisport de Guadeloupe (LHG)</t>
  </si>
  <si>
    <t>Ligue Motocyclisme de la Guadeloupe</t>
  </si>
  <si>
    <t>Ligue Régionale de Ball Trap (LRBT)</t>
  </si>
  <si>
    <t>Ligue Régionale de Guadeloupe de Basket-ball (LRGBB)</t>
  </si>
  <si>
    <t>Ligue Régionale de Sauvetage et Secourisme de Guadeloupe</t>
  </si>
  <si>
    <t>Ligue Régionale de Tir de la Guadeloupe</t>
  </si>
  <si>
    <t>Ligue Régionale de Triathlon de la Guadeloupe</t>
  </si>
  <si>
    <t>Ligue Régionale des Antilles et Guyane Française de Baseball Softball et Cricket</t>
  </si>
  <si>
    <t>Ligue Régionale Guadeloupéenne d'Haltérophilie Musculation</t>
  </si>
  <si>
    <t>Ligue Sport en Entreprise</t>
  </si>
  <si>
    <t>Union Générale Sportive de l'Enseignement Libre Guadeloupe</t>
  </si>
  <si>
    <t>Union Nationale du Sport Scolaire (UNSS)</t>
  </si>
  <si>
    <t>Comité Régional de Cyclisme Iles de Guadeloupe (CRCIG)</t>
  </si>
  <si>
    <t>Fédération Caribéenne de Street Workout et Calisthenics (FCSWOC)</t>
  </si>
  <si>
    <t>Ligue de Guadeloupe de Boxe Française - Savate et DA (LGSBF)</t>
  </si>
  <si>
    <t>Comité Départemental de Sauvetage et de Secourisme de la Guadeloupe</t>
  </si>
  <si>
    <t>Ligue des Antilles-Guyane d'Aïkido FFAB</t>
  </si>
  <si>
    <t>ex: 15/07/2023</t>
  </si>
  <si>
    <t>ex: 22/07/2023</t>
  </si>
  <si>
    <t>ex : 01/05/2023</t>
  </si>
  <si>
    <t>ex : 06/05/2023</t>
  </si>
  <si>
    <t>ex :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</si>
</sst>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/yy;@"/>
    <numFmt numFmtId="165" formatCode="_-* #,##0\ &quot;€&quot;_-;\-* #,##0\ &quot;€&quot;_-;_-* &quot;-&quot;??\ &quot;€&quot;_-;_-@_-"/>
    <numFmt numFmtId="166" formatCode="dd/mm/yy;@"/>
    <numFmt numFmtId="167" formatCode="0;\-0;;@"/>
    <numFmt numFmtId="168" formatCode="_-* #,##0.00\ [$€-40C]_-;\-* #,##0.00\ [$€-40C]_-;_-* &quot;-&quot;??\ [$€-40C]_-;_-@_-"/>
    <numFmt numFmtId="169" formatCode="_([$€]* #,##0.00_);_([$€]* \(#,##0.00\);_([$€]* &quot;-&quot;??_);_(@_)"/>
    <numFmt numFmtId="170" formatCode="&quot; &quot;[$€]#,##0.00&quot; &quot;;&quot; &quot;[$€]&quot;(&quot;#,##0.00&quot;)&quot;;&quot; &quot;[$€]&quot;-&quot;#&quot; &quot;;&quot; &quot;@&quot; &quot;"/>
    <numFmt numFmtId="171" formatCode="_-* #,##0.00\ [$€-1]_-;\-* #,##0.00\ [$€-1]_-;_-* &quot;-&quot;??\ [$€-1]_-"/>
    <numFmt numFmtId="172" formatCode="&quot; &quot;#,##0.00&quot; &quot;[$€]&quot; &quot;;&quot;-&quot;#,##0.00&quot; &quot;[$€]&quot; &quot;;&quot; -&quot;#&quot; &quot;[$€]&quot; &quot;"/>
    <numFmt numFmtId="173" formatCode="&quot; &quot;#,##0.00&quot; € &quot;;&quot;-&quot;#,##0.00&quot; € &quot;;&quot; -&quot;#&quot; € &quot;;&quot; &quot;@&quot; &quot;"/>
    <numFmt numFmtId="174" formatCode="[$-40C]General"/>
    <numFmt numFmtId="175" formatCode="_(* #,##0.00_);_(* \(#,##0.00\);_(* &quot;-&quot;??_);_(@_)"/>
    <numFmt numFmtId="176" formatCode="&quot; &quot;#,##0.00&quot;    &quot;;&quot;-&quot;#,##0.00&quot;    &quot;;&quot; -&quot;#&quot;    &quot;;&quot; &quot;@&quot; &quot;"/>
    <numFmt numFmtId="177" formatCode="_(&quot;$&quot;* #,##0.00_);_(&quot;$&quot;* \(#,##0.00\);_(&quot;$&quot;* &quot;-&quot;??_);_(@_)"/>
    <numFmt numFmtId="178" formatCode="&quot; $&quot;#,##0.00&quot; &quot;;&quot; $(&quot;#,##0.00&quot;)&quot;;&quot; $-&quot;#&quot; &quot;;&quot; &quot;@&quot; &quot;"/>
    <numFmt numFmtId="179" formatCode="_-* #,##0.00&quot; €&quot;_-;\-* #,##0.00&quot; €&quot;_-;_-* \-??&quot; €&quot;_-;_-@_-"/>
    <numFmt numFmtId="180" formatCode="_ * #,##0.00_)\ &quot;€&quot;_ ;_ * \(#,##0.00\)\ &quot;€&quot;_ ;_ * &quot;-&quot;??_)\ &quot;€&quot;_ ;_ @_ "/>
    <numFmt numFmtId="181" formatCode="&quot; &quot;#,##0.00&quot;  € &quot;;&quot; (&quot;#,##0.00&quot;) € &quot;;&quot; -&quot;#&quot;  € &quot;;&quot; &quot;@&quot; &quot;"/>
    <numFmt numFmtId="182" formatCode="[$-40C]0%"/>
    <numFmt numFmtId="183" formatCode="#,##0.00&quot; &quot;[$€-40C];[Red]&quot;-&quot;#,##0.00&quot; &quot;[$€-40C]"/>
    <numFmt numFmtId="184" formatCode="_(&quot;€&quot;* #,##0.00_);_(&quot;€&quot;* \(#,##0.00\);_(&quot;€&quot;* &quot;-&quot;??_);_(@_)"/>
    <numFmt numFmtId="185" formatCode="_-* #,##0.00\ [$€]_-;\-* #,##0.00\ [$€]_-;_-* &quot;-&quot;??\ [$€]_-;_-@_-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22"/>
      <color rgb="FF00B050"/>
      <name val="Arial Narrow"/>
      <family val="2"/>
    </font>
    <font>
      <b/>
      <sz val="10"/>
      <name val="Arial Narrow"/>
      <family val="2"/>
    </font>
    <font>
      <sz val="11"/>
      <color rgb="FF00B050"/>
      <name val="Calibri"/>
      <family val="2"/>
      <scheme val="minor"/>
    </font>
    <font>
      <b/>
      <sz val="10"/>
      <color rgb="FF0070C0"/>
      <name val="Arial Narrow"/>
      <family val="2"/>
    </font>
    <font>
      <b/>
      <i/>
      <sz val="10"/>
      <color theme="0" tint="-0.34998626667073579"/>
      <name val="Arial Narrow"/>
      <family val="2"/>
    </font>
    <font>
      <i/>
      <sz val="10"/>
      <color theme="0" tint="-0.34998626667073579"/>
      <name val="Arial Narrow"/>
      <family val="2"/>
    </font>
    <font>
      <i/>
      <sz val="9"/>
      <color theme="0" tint="-0.34998626667073579"/>
      <name val="Arial Narrow"/>
      <family val="2"/>
    </font>
    <font>
      <sz val="10"/>
      <color rgb="FF0070C0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22"/>
      <color theme="1" tint="0.499984740745262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22"/>
      <color theme="9" tint="-0.249977111117893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22"/>
      <color rgb="FF0070C0"/>
      <name val="Arial Narrow"/>
      <family val="2"/>
    </font>
    <font>
      <sz val="11"/>
      <color rgb="FF0070C0"/>
      <name val="Calibri"/>
      <family val="2"/>
      <scheme val="minor"/>
    </font>
    <font>
      <b/>
      <sz val="12"/>
      <color rgb="FFFF0000"/>
      <name val="Arial Narrow"/>
      <family val="2"/>
    </font>
    <font>
      <b/>
      <sz val="14"/>
      <color rgb="FF0070C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rgb="FF00B050"/>
      <name val="Arial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0"/>
      <color rgb="FF0000FF"/>
      <name val="Arial1"/>
    </font>
    <font>
      <b/>
      <i/>
      <sz val="16"/>
      <color theme="1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u/>
      <sz val="9"/>
      <color rgb="FF0000FF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u/>
      <sz val="10"/>
      <color indexed="12"/>
      <name val="Arial"/>
      <family val="2"/>
    </font>
    <font>
      <u/>
      <sz val="10"/>
      <color rgb="FF0000FF"/>
      <name val="Arial"/>
      <family val="2"/>
    </font>
    <font>
      <u/>
      <sz val="12"/>
      <color theme="10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u/>
      <sz val="9"/>
      <color indexed="12"/>
      <name val="Calibri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2"/>
      <color indexed="8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4" tint="-0.249977111117893"/>
      <name val="Arial Narrow"/>
      <family val="2"/>
    </font>
    <font>
      <sz val="12"/>
      <color theme="4" tint="-0.249977111117893"/>
      <name val="Calibri"/>
      <family val="2"/>
      <scheme val="minor"/>
    </font>
    <font>
      <u/>
      <sz val="10"/>
      <color indexed="1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u/>
      <sz val="11"/>
      <color theme="10"/>
      <name val="Arial"/>
      <family val="2"/>
    </font>
    <font>
      <sz val="8"/>
      <name val="Verdana"/>
      <family val="2"/>
    </font>
    <font>
      <u/>
      <sz val="8"/>
      <color indexed="12"/>
      <name val="Verdana"/>
      <family val="2"/>
    </font>
    <font>
      <sz val="10"/>
      <color theme="0"/>
      <name val="Arial Narrow"/>
      <family val="2"/>
    </font>
    <font>
      <sz val="12"/>
      <color theme="1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1DA"/>
      </top>
      <bottom style="thin">
        <color rgb="FFCCC1D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3" fillId="3" borderId="0" applyNumberFormat="0" applyBorder="0" applyAlignment="0" applyProtection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16" borderId="0"/>
    <xf numFmtId="0" fontId="1" fillId="3" borderId="0" applyNumberFormat="0" applyBorder="0" applyAlignment="0" applyProtection="0"/>
    <xf numFmtId="0" fontId="34" fillId="16" borderId="0"/>
    <xf numFmtId="0" fontId="34" fillId="16" borderId="0"/>
    <xf numFmtId="0" fontId="35" fillId="2" borderId="0" applyNumberFormat="0" applyBorder="0" applyAlignment="0" applyProtection="0"/>
    <xf numFmtId="0" fontId="36" fillId="2" borderId="0" applyNumberFormat="0" applyBorder="0" applyAlignment="0" applyProtection="0"/>
    <xf numFmtId="0" fontId="37" fillId="17" borderId="0"/>
    <xf numFmtId="0" fontId="37" fillId="17" borderId="0"/>
    <xf numFmtId="0" fontId="35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18" borderId="0"/>
    <xf numFmtId="0" fontId="37" fillId="18" borderId="0"/>
    <xf numFmtId="0" fontId="35" fillId="5" borderId="0" applyNumberFormat="0" applyBorder="0" applyAlignment="0" applyProtection="0"/>
    <xf numFmtId="0" fontId="36" fillId="5" borderId="0" applyNumberFormat="0" applyBorder="0" applyAlignment="0" applyProtection="0"/>
    <xf numFmtId="0" fontId="37" fillId="19" borderId="0"/>
    <xf numFmtId="0" fontId="37" fillId="19" borderId="0"/>
    <xf numFmtId="0" fontId="38" fillId="20" borderId="25"/>
    <xf numFmtId="169" fontId="2" fillId="0" borderId="0" applyFont="0" applyFill="0" applyBorder="0" applyAlignment="0" applyProtection="0"/>
    <xf numFmtId="170" fontId="38" fillId="0" borderId="0"/>
    <xf numFmtId="171" fontId="2" fillId="0" borderId="0" applyFont="0" applyFill="0" applyBorder="0" applyAlignment="0" applyProtection="0"/>
    <xf numFmtId="172" fontId="38" fillId="0" borderId="0"/>
    <xf numFmtId="173" fontId="38" fillId="0" borderId="0"/>
    <xf numFmtId="0" fontId="38" fillId="0" borderId="0"/>
    <xf numFmtId="174" fontId="39" fillId="0" borderId="0"/>
    <xf numFmtId="174" fontId="34" fillId="0" borderId="0"/>
    <xf numFmtId="0" fontId="34" fillId="0" borderId="0"/>
    <xf numFmtId="0" fontId="40" fillId="0" borderId="0" applyNumberFormat="0" applyBorder="0" applyProtection="0"/>
    <xf numFmtId="0" fontId="41" fillId="0" borderId="0">
      <alignment horizontal="center"/>
    </xf>
    <xf numFmtId="0" fontId="41" fillId="0" borderId="0">
      <alignment horizontal="center" textRotation="9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/>
    <xf numFmtId="0" fontId="50" fillId="0" borderId="0"/>
    <xf numFmtId="0" fontId="42" fillId="0" borderId="0" applyNumberFormat="0" applyFill="0" applyBorder="0" applyAlignment="0" applyProtection="0"/>
    <xf numFmtId="0" fontId="46" fillId="0" borderId="0"/>
    <xf numFmtId="0" fontId="51" fillId="0" borderId="0" applyNumberFormat="0" applyFill="0" applyBorder="0" applyAlignment="0" applyProtection="0"/>
    <xf numFmtId="0" fontId="50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6" fillId="0" borderId="0"/>
    <xf numFmtId="0" fontId="44" fillId="0" borderId="0"/>
    <xf numFmtId="0" fontId="42" fillId="0" borderId="0" applyNumberFormat="0" applyFill="0" applyBorder="0" applyAlignment="0" applyProtection="0"/>
    <xf numFmtId="0" fontId="46" fillId="0" borderId="0"/>
    <xf numFmtId="0" fontId="53" fillId="0" borderId="0" applyNumberFormat="0" applyFill="0" applyBorder="0" applyAlignment="0" applyProtection="0"/>
    <xf numFmtId="0" fontId="48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0"/>
    <xf numFmtId="0" fontId="46" fillId="0" borderId="0"/>
    <xf numFmtId="0" fontId="53" fillId="0" borderId="0" applyNumberFormat="0" applyFill="0" applyBorder="0" applyAlignment="0" applyProtection="0"/>
    <xf numFmtId="0" fontId="48" fillId="0" borderId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38" fillId="0" borderId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38" fillId="0" borderId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43" fontId="54" fillId="0" borderId="0" applyFont="0" applyFill="0" applyBorder="0" applyAlignment="0" applyProtection="0"/>
    <xf numFmtId="176" fontId="38" fillId="0" borderId="0"/>
    <xf numFmtId="176" fontId="38" fillId="0" borderId="0"/>
    <xf numFmtId="17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8" fillId="0" borderId="0"/>
    <xf numFmtId="176" fontId="38" fillId="0" borderId="0"/>
    <xf numFmtId="43" fontId="33" fillId="0" borderId="0" applyFont="0" applyFill="0" applyBorder="0" applyAlignment="0" applyProtection="0"/>
    <xf numFmtId="176" fontId="38" fillId="0" borderId="0"/>
    <xf numFmtId="176" fontId="38" fillId="0" borderId="0"/>
    <xf numFmtId="177" fontId="54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38" fillId="0" borderId="0"/>
    <xf numFmtId="178" fontId="38" fillId="0" borderId="0"/>
    <xf numFmtId="177" fontId="54" fillId="0" borderId="0" applyFont="0" applyFill="0" applyBorder="0" applyAlignment="0" applyProtection="0"/>
    <xf numFmtId="179" fontId="55" fillId="0" borderId="0" applyBorder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1" fillId="0" borderId="0" applyFont="0" applyFill="0" applyBorder="0" applyAlignment="0" applyProtection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1" fillId="0" borderId="0" applyFont="0" applyFill="0" applyBorder="0" applyAlignment="0" applyProtection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1" fillId="0" borderId="0" applyFont="0" applyFill="0" applyBorder="0" applyAlignment="0" applyProtection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4" fillId="0" borderId="0"/>
    <xf numFmtId="179" fontId="55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1" fillId="0" borderId="0" applyFont="0" applyFill="0" applyBorder="0" applyAlignment="0" applyProtection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180" fontId="56" fillId="0" borderId="0" applyFont="0" applyFill="0" applyBorder="0" applyAlignment="0" applyProtection="0"/>
    <xf numFmtId="180" fontId="57" fillId="0" borderId="0" applyFont="0" applyFill="0" applyBorder="0" applyAlignment="0" applyProtection="0"/>
    <xf numFmtId="181" fontId="38" fillId="0" borderId="0"/>
    <xf numFmtId="181" fontId="3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44" fontId="33" fillId="0" borderId="0" applyFont="0" applyFill="0" applyBorder="0" applyAlignment="0" applyProtection="0"/>
    <xf numFmtId="173" fontId="38" fillId="0" borderId="0"/>
    <xf numFmtId="173" fontId="38" fillId="0" borderId="0"/>
    <xf numFmtId="0" fontId="38" fillId="0" borderId="0"/>
    <xf numFmtId="0" fontId="56" fillId="0" borderId="0"/>
    <xf numFmtId="0" fontId="57" fillId="0" borderId="0"/>
    <xf numFmtId="174" fontId="58" fillId="0" borderId="0"/>
    <xf numFmtId="174" fontId="58" fillId="0" borderId="0"/>
    <xf numFmtId="0" fontId="2" fillId="0" borderId="0"/>
    <xf numFmtId="174" fontId="59" fillId="0" borderId="0"/>
    <xf numFmtId="0" fontId="57" fillId="0" borderId="0"/>
    <xf numFmtId="174" fontId="58" fillId="0" borderId="0"/>
    <xf numFmtId="174" fontId="39" fillId="0" borderId="0"/>
    <xf numFmtId="0" fontId="38" fillId="0" borderId="0"/>
    <xf numFmtId="0" fontId="60" fillId="0" borderId="0" applyNumberFormat="0" applyFill="0" applyBorder="0" applyProtection="0">
      <alignment vertical="top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0" fontId="61" fillId="0" borderId="0">
      <alignment vertical="top" wrapText="1"/>
    </xf>
    <xf numFmtId="0" fontId="60" fillId="0" borderId="0" applyNumberFormat="0" applyFill="0" applyBorder="0" applyProtection="0">
      <alignment vertical="top" wrapText="1"/>
    </xf>
    <xf numFmtId="0" fontId="60" fillId="0" borderId="0" applyNumberFormat="0" applyFill="0" applyBorder="0" applyProtection="0">
      <alignment vertical="top" wrapText="1"/>
    </xf>
    <xf numFmtId="0" fontId="61" fillId="0" borderId="0">
      <alignment vertical="top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0" fontId="60" fillId="0" borderId="0" applyNumberFormat="0" applyFill="0" applyBorder="0" applyProtection="0">
      <alignment vertical="top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62" fillId="0" borderId="0"/>
    <xf numFmtId="0" fontId="62" fillId="0" borderId="0"/>
    <xf numFmtId="174" fontId="33" fillId="0" borderId="0"/>
    <xf numFmtId="174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62" fillId="0" borderId="0"/>
    <xf numFmtId="0" fontId="62" fillId="0" borderId="0"/>
    <xf numFmtId="174" fontId="33" fillId="0" borderId="0"/>
    <xf numFmtId="0" fontId="2" fillId="0" borderId="0"/>
    <xf numFmtId="174" fontId="59" fillId="0" borderId="0"/>
    <xf numFmtId="174" fontId="33" fillId="0" borderId="0"/>
    <xf numFmtId="0" fontId="2" fillId="0" borderId="0"/>
    <xf numFmtId="174" fontId="59" fillId="0" borderId="0"/>
    <xf numFmtId="0" fontId="2" fillId="0" borderId="0"/>
    <xf numFmtId="174" fontId="5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174" fontId="59" fillId="0" borderId="0"/>
    <xf numFmtId="0" fontId="2" fillId="0" borderId="0"/>
    <xf numFmtId="174" fontId="59" fillId="0" borderId="0"/>
    <xf numFmtId="0" fontId="2" fillId="0" borderId="0"/>
    <xf numFmtId="0" fontId="62" fillId="0" borderId="0"/>
    <xf numFmtId="174" fontId="33" fillId="0" borderId="0"/>
    <xf numFmtId="174" fontId="59" fillId="0" borderId="0"/>
    <xf numFmtId="0" fontId="63" fillId="0" borderId="0"/>
    <xf numFmtId="0" fontId="63" fillId="0" borderId="0"/>
    <xf numFmtId="174" fontId="64" fillId="0" borderId="0"/>
    <xf numFmtId="174" fontId="64" fillId="0" borderId="0"/>
    <xf numFmtId="0" fontId="2" fillId="0" borderId="0"/>
    <xf numFmtId="174" fontId="59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56" fillId="0" borderId="0"/>
    <xf numFmtId="174" fontId="58" fillId="0" borderId="0"/>
    <xf numFmtId="0" fontId="2" fillId="0" borderId="0"/>
    <xf numFmtId="174" fontId="59" fillId="0" borderId="0"/>
    <xf numFmtId="0" fontId="2" fillId="0" borderId="0"/>
    <xf numFmtId="174" fontId="59" fillId="0" borderId="0"/>
    <xf numFmtId="0" fontId="57" fillId="0" borderId="0"/>
    <xf numFmtId="174" fontId="58" fillId="0" borderId="0"/>
    <xf numFmtId="0" fontId="33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0" fontId="2" fillId="0" borderId="0"/>
    <xf numFmtId="174" fontId="59" fillId="0" borderId="0"/>
    <xf numFmtId="174" fontId="59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62" fillId="0" borderId="0"/>
    <xf numFmtId="0" fontId="62" fillId="0" borderId="0"/>
    <xf numFmtId="174" fontId="33" fillId="0" borderId="0"/>
    <xf numFmtId="174" fontId="33" fillId="0" borderId="0"/>
    <xf numFmtId="0" fontId="62" fillId="0" borderId="0"/>
    <xf numFmtId="0" fontId="62" fillId="0" borderId="0"/>
    <xf numFmtId="174" fontId="33" fillId="0" borderId="0"/>
    <xf numFmtId="174" fontId="33" fillId="0" borderId="0"/>
    <xf numFmtId="0" fontId="2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0" fontId="2" fillId="0" borderId="0"/>
    <xf numFmtId="174" fontId="59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2" fillId="0" borderId="0"/>
    <xf numFmtId="174" fontId="59" fillId="0" borderId="0"/>
    <xf numFmtId="0" fontId="33" fillId="0" borderId="0"/>
    <xf numFmtId="174" fontId="34" fillId="0" borderId="0"/>
    <xf numFmtId="0" fontId="33" fillId="0" borderId="0"/>
    <xf numFmtId="174" fontId="34" fillId="0" borderId="0"/>
    <xf numFmtId="0" fontId="33" fillId="0" borderId="0"/>
    <xf numFmtId="174" fontId="34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174" fontId="59" fillId="0" borderId="0"/>
    <xf numFmtId="0" fontId="2" fillId="0" borderId="0"/>
    <xf numFmtId="174" fontId="59" fillId="0" borderId="0"/>
    <xf numFmtId="0" fontId="33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174" fontId="59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59" fillId="0" borderId="0"/>
    <xf numFmtId="0" fontId="2" fillId="0" borderId="0"/>
    <xf numFmtId="0" fontId="2" fillId="0" borderId="0"/>
    <xf numFmtId="0" fontId="2" fillId="0" borderId="0"/>
    <xf numFmtId="174" fontId="59" fillId="0" borderId="0"/>
    <xf numFmtId="0" fontId="62" fillId="0" borderId="0"/>
    <xf numFmtId="174" fontId="33" fillId="0" borderId="0"/>
    <xf numFmtId="174" fontId="59" fillId="0" borderId="0"/>
    <xf numFmtId="0" fontId="2" fillId="0" borderId="0"/>
    <xf numFmtId="0" fontId="2" fillId="0" borderId="0"/>
    <xf numFmtId="0" fontId="2" fillId="0" borderId="0"/>
    <xf numFmtId="174" fontId="59" fillId="0" borderId="0"/>
    <xf numFmtId="0" fontId="62" fillId="0" borderId="0"/>
    <xf numFmtId="174" fontId="33" fillId="0" borderId="0"/>
    <xf numFmtId="174" fontId="59" fillId="0" borderId="0"/>
    <xf numFmtId="174" fontId="59" fillId="0" borderId="0"/>
    <xf numFmtId="0" fontId="55" fillId="0" borderId="0"/>
    <xf numFmtId="0" fontId="1" fillId="0" borderId="0"/>
    <xf numFmtId="174" fontId="34" fillId="0" borderId="0"/>
    <xf numFmtId="174" fontId="34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2" fillId="0" borderId="0"/>
    <xf numFmtId="174" fontId="59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1" fillId="0" borderId="0"/>
    <xf numFmtId="174" fontId="34" fillId="0" borderId="0"/>
    <xf numFmtId="174" fontId="34" fillId="0" borderId="0"/>
    <xf numFmtId="0" fontId="33" fillId="0" borderId="0"/>
    <xf numFmtId="0" fontId="33" fillId="0" borderId="0"/>
    <xf numFmtId="174" fontId="34" fillId="0" borderId="0"/>
    <xf numFmtId="0" fontId="33" fillId="0" borderId="0"/>
    <xf numFmtId="174" fontId="34" fillId="0" borderId="0"/>
    <xf numFmtId="174" fontId="34" fillId="0" borderId="0"/>
    <xf numFmtId="0" fontId="33" fillId="0" borderId="0"/>
    <xf numFmtId="174" fontId="34" fillId="0" borderId="0"/>
    <xf numFmtId="9" fontId="2" fillId="0" borderId="0" applyFont="0" applyFill="0" applyBorder="0" applyAlignment="0" applyProtection="0"/>
    <xf numFmtId="182" fontId="38" fillId="0" borderId="0"/>
    <xf numFmtId="9" fontId="2" fillId="0" borderId="0" applyFont="0" applyFill="0" applyBorder="0" applyAlignment="0" applyProtection="0"/>
    <xf numFmtId="182" fontId="38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82" fontId="38" fillId="0" borderId="0"/>
    <xf numFmtId="182" fontId="38" fillId="0" borderId="0"/>
    <xf numFmtId="9" fontId="62" fillId="0" borderId="0" applyFont="0" applyFill="0" applyBorder="0" applyAlignment="0" applyProtection="0"/>
    <xf numFmtId="182" fontId="38" fillId="0" borderId="0"/>
    <xf numFmtId="0" fontId="65" fillId="0" borderId="0"/>
    <xf numFmtId="183" fontId="65" fillId="0" borderId="0"/>
    <xf numFmtId="0" fontId="56" fillId="0" borderId="26">
      <alignment wrapText="1"/>
    </xf>
    <xf numFmtId="0" fontId="57" fillId="0" borderId="26">
      <alignment wrapText="1"/>
    </xf>
    <xf numFmtId="174" fontId="58" fillId="0" borderId="27">
      <alignment wrapText="1"/>
    </xf>
    <xf numFmtId="174" fontId="58" fillId="0" borderId="27">
      <alignment wrapText="1"/>
    </xf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7" fontId="54" fillId="0" borderId="0" applyFont="0" applyFill="0" applyBorder="0" applyAlignment="0" applyProtection="0"/>
    <xf numFmtId="179" fontId="55" fillId="0" borderId="0" applyBorder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184" fontId="69" fillId="0" borderId="0" applyFont="0" applyFill="0" applyBorder="0" applyAlignment="0" applyProtection="0"/>
    <xf numFmtId="0" fontId="69" fillId="0" borderId="0"/>
    <xf numFmtId="0" fontId="33" fillId="0" borderId="0"/>
    <xf numFmtId="0" fontId="1" fillId="0" borderId="0"/>
    <xf numFmtId="0" fontId="1" fillId="0" borderId="0"/>
    <xf numFmtId="184" fontId="2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70" fillId="0" borderId="0" applyNumberFormat="0" applyFill="0" applyBorder="0" applyProtection="0"/>
    <xf numFmtId="0" fontId="1" fillId="3" borderId="0" applyNumberFormat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69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63" fillId="0" borderId="0"/>
    <xf numFmtId="0" fontId="63" fillId="0" borderId="0"/>
    <xf numFmtId="0" fontId="47" fillId="0" borderId="0" applyNumberFormat="0" applyFill="0" applyBorder="0" applyAlignment="0" applyProtection="0"/>
    <xf numFmtId="0" fontId="79" fillId="0" borderId="0"/>
    <xf numFmtId="0" fontId="1" fillId="0" borderId="0"/>
    <xf numFmtId="0" fontId="73" fillId="0" borderId="0"/>
    <xf numFmtId="0" fontId="39" fillId="0" borderId="0"/>
    <xf numFmtId="0" fontId="82" fillId="27" borderId="28"/>
    <xf numFmtId="0" fontId="81" fillId="27" borderId="0"/>
    <xf numFmtId="0" fontId="78" fillId="0" borderId="0"/>
    <xf numFmtId="0" fontId="76" fillId="26" borderId="0"/>
    <xf numFmtId="0" fontId="74" fillId="25" borderId="0"/>
    <xf numFmtId="0" fontId="73" fillId="24" borderId="0"/>
    <xf numFmtId="0" fontId="71" fillId="23" borderId="0"/>
    <xf numFmtId="0" fontId="72" fillId="22" borderId="0"/>
    <xf numFmtId="0" fontId="71" fillId="0" borderId="0"/>
    <xf numFmtId="0" fontId="77" fillId="0" borderId="0"/>
    <xf numFmtId="0" fontId="83" fillId="0" borderId="0" applyNumberFormat="0" applyFill="0" applyBorder="0" applyAlignment="0" applyProtection="0"/>
    <xf numFmtId="0" fontId="39" fillId="0" borderId="0"/>
    <xf numFmtId="0" fontId="39" fillId="0" borderId="0"/>
    <xf numFmtId="0" fontId="80" fillId="0" borderId="0"/>
    <xf numFmtId="0" fontId="72" fillId="21" borderId="0"/>
    <xf numFmtId="0" fontId="75" fillId="0" borderId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69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1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5" fontId="54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0" fontId="84" fillId="0" borderId="0"/>
    <xf numFmtId="0" fontId="85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3" fillId="0" borderId="0" xfId="2" applyFont="1" applyAlignment="1" applyProtection="1">
      <protection hidden="1"/>
    </xf>
    <xf numFmtId="0" fontId="4" fillId="0" borderId="0" xfId="2" applyNumberFormat="1" applyFont="1" applyFill="1" applyBorder="1" applyAlignment="1" applyProtection="1">
      <protection hidden="1"/>
    </xf>
    <xf numFmtId="0" fontId="5" fillId="0" borderId="0" xfId="2" applyNumberFormat="1" applyFont="1" applyFill="1" applyBorder="1" applyAlignment="1" applyProtection="1">
      <protection hidden="1"/>
    </xf>
    <xf numFmtId="0" fontId="3" fillId="0" borderId="0" xfId="2" applyNumberFormat="1" applyFont="1" applyFill="1" applyBorder="1" applyAlignment="1" applyProtection="1">
      <protection hidden="1"/>
    </xf>
    <xf numFmtId="0" fontId="7" fillId="6" borderId="5" xfId="2" applyNumberFormat="1" applyFont="1" applyFill="1" applyBorder="1" applyAlignment="1" applyProtection="1">
      <protection hidden="1"/>
    </xf>
    <xf numFmtId="0" fontId="7" fillId="6" borderId="7" xfId="2" applyNumberFormat="1" applyFont="1" applyFill="1" applyBorder="1" applyAlignment="1" applyProtection="1">
      <protection hidden="1"/>
    </xf>
    <xf numFmtId="0" fontId="6" fillId="6" borderId="7" xfId="2" applyNumberFormat="1" applyFont="1" applyFill="1" applyBorder="1" applyAlignment="1" applyProtection="1">
      <alignment horizontal="center"/>
      <protection hidden="1"/>
    </xf>
    <xf numFmtId="0" fontId="6" fillId="6" borderId="8" xfId="2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Border="1" applyAlignment="1" applyProtection="1">
      <alignment vertical="center"/>
      <protection hidden="1"/>
    </xf>
    <xf numFmtId="0" fontId="9" fillId="0" borderId="0" xfId="2" applyNumberFormat="1" applyFont="1" applyFill="1" applyBorder="1" applyAlignment="1" applyProtection="1">
      <alignment vertical="center"/>
      <protection hidden="1"/>
    </xf>
    <xf numFmtId="0" fontId="9" fillId="7" borderId="0" xfId="2" applyNumberFormat="1" applyFont="1" applyFill="1" applyBorder="1" applyAlignment="1" applyProtection="1">
      <alignment vertical="center"/>
      <protection hidden="1"/>
    </xf>
    <xf numFmtId="0" fontId="9" fillId="8" borderId="0" xfId="2" applyNumberFormat="1" applyFont="1" applyFill="1" applyBorder="1" applyAlignment="1" applyProtection="1">
      <alignment vertical="center"/>
      <protection hidden="1"/>
    </xf>
    <xf numFmtId="0" fontId="9" fillId="0" borderId="0" xfId="2" applyNumberFormat="1" applyFont="1" applyFill="1" applyBorder="1" applyAlignment="1" applyProtection="1">
      <alignment horizontal="left"/>
      <protection hidden="1"/>
    </xf>
    <xf numFmtId="0" fontId="9" fillId="9" borderId="0" xfId="2" applyNumberFormat="1" applyFont="1" applyFill="1" applyBorder="1" applyAlignment="1" applyProtection="1">
      <alignment horizontal="left"/>
      <protection hidden="1"/>
    </xf>
    <xf numFmtId="0" fontId="8" fillId="0" borderId="0" xfId="2" applyFont="1" applyAlignment="1" applyProtection="1">
      <protection hidden="1"/>
    </xf>
    <xf numFmtId="0" fontId="9" fillId="0" borderId="0" xfId="2" applyNumberFormat="1" applyFont="1" applyFill="1" applyBorder="1" applyAlignment="1" applyProtection="1">
      <protection hidden="1"/>
    </xf>
    <xf numFmtId="0" fontId="6" fillId="7" borderId="10" xfId="2" applyNumberFormat="1" applyFont="1" applyFill="1" applyBorder="1" applyAlignment="1" applyProtection="1">
      <alignment horizontal="left" vertical="center"/>
      <protection hidden="1"/>
    </xf>
    <xf numFmtId="0" fontId="6" fillId="7" borderId="11" xfId="2" applyNumberFormat="1" applyFont="1" applyFill="1" applyBorder="1" applyAlignment="1" applyProtection="1">
      <alignment horizontal="center" vertical="center"/>
      <protection hidden="1"/>
    </xf>
    <xf numFmtId="0" fontId="6" fillId="7" borderId="12" xfId="2" applyNumberFormat="1" applyFont="1" applyFill="1" applyBorder="1" applyAlignment="1" applyProtection="1">
      <alignment horizontal="center" vertical="center"/>
      <protection hidden="1"/>
    </xf>
    <xf numFmtId="0" fontId="6" fillId="7" borderId="13" xfId="2" applyNumberFormat="1" applyFont="1" applyFill="1" applyBorder="1" applyAlignment="1" applyProtection="1">
      <alignment horizontal="center" vertical="center"/>
      <protection hidden="1"/>
    </xf>
    <xf numFmtId="0" fontId="11" fillId="0" borderId="0" xfId="2" applyNumberFormat="1" applyFont="1" applyFill="1" applyBorder="1" applyAlignment="1" applyProtection="1">
      <protection hidden="1"/>
    </xf>
    <xf numFmtId="0" fontId="11" fillId="7" borderId="14" xfId="2" applyNumberFormat="1" applyFont="1" applyFill="1" applyBorder="1" applyAlignment="1" applyProtection="1">
      <alignment horizontal="center" vertical="center" wrapText="1"/>
      <protection hidden="1"/>
    </xf>
    <xf numFmtId="0" fontId="11" fillId="7" borderId="15" xfId="2" applyNumberFormat="1" applyFont="1" applyFill="1" applyBorder="1" applyAlignment="1" applyProtection="1">
      <alignment horizontal="center" vertical="center" wrapText="1"/>
      <protection hidden="1"/>
    </xf>
    <xf numFmtId="0" fontId="3" fillId="7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7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7" borderId="16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2" applyNumberFormat="1" applyFont="1" applyFill="1" applyBorder="1" applyAlignment="1" applyProtection="1">
      <alignment wrapText="1"/>
      <protection hidden="1"/>
    </xf>
    <xf numFmtId="0" fontId="14" fillId="9" borderId="14" xfId="2" applyNumberFormat="1" applyFont="1" applyFill="1" applyBorder="1" applyAlignment="1" applyProtection="1">
      <alignment horizontal="left" vertical="center" wrapText="1"/>
      <protection hidden="1"/>
    </xf>
    <xf numFmtId="0" fontId="15" fillId="9" borderId="15" xfId="2" applyNumberFormat="1" applyFont="1" applyFill="1" applyBorder="1" applyAlignment="1" applyProtection="1">
      <alignment horizontal="left" vertical="center"/>
      <protection hidden="1"/>
    </xf>
    <xf numFmtId="164" fontId="15" fillId="9" borderId="15" xfId="2" applyNumberFormat="1" applyFont="1" applyFill="1" applyBorder="1" applyAlignment="1" applyProtection="1">
      <alignment horizontal="center" vertical="center"/>
      <protection hidden="1"/>
    </xf>
    <xf numFmtId="0" fontId="14" fillId="9" borderId="15" xfId="2" applyNumberFormat="1" applyFont="1" applyFill="1" applyBorder="1" applyAlignment="1" applyProtection="1">
      <alignment horizontal="center" vertical="center"/>
      <protection hidden="1"/>
    </xf>
    <xf numFmtId="0" fontId="15" fillId="9" borderId="15" xfId="2" applyNumberFormat="1" applyFont="1" applyFill="1" applyBorder="1" applyAlignment="1" applyProtection="1">
      <alignment horizontal="center" vertical="center"/>
      <protection hidden="1"/>
    </xf>
    <xf numFmtId="165" fontId="15" fillId="9" borderId="15" xfId="1" applyNumberFormat="1" applyFont="1" applyFill="1" applyBorder="1" applyAlignment="1" applyProtection="1">
      <alignment horizontal="center" vertical="center"/>
      <protection hidden="1"/>
    </xf>
    <xf numFmtId="1" fontId="15" fillId="9" borderId="15" xfId="2" applyNumberFormat="1" applyFont="1" applyFill="1" applyBorder="1" applyAlignment="1" applyProtection="1">
      <alignment horizontal="center" vertical="center"/>
      <protection hidden="1"/>
    </xf>
    <xf numFmtId="0" fontId="16" fillId="9" borderId="16" xfId="2" applyNumberFormat="1" applyFont="1" applyFill="1" applyBorder="1" applyAlignment="1" applyProtection="1">
      <alignment horizontal="left" vertical="center"/>
      <protection hidden="1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 hidden="1"/>
    </xf>
    <xf numFmtId="0" fontId="17" fillId="0" borderId="15" xfId="2" applyNumberFormat="1" applyFont="1" applyFill="1" applyBorder="1" applyAlignment="1" applyProtection="1">
      <alignment horizontal="left" vertical="center"/>
      <protection locked="0" hidden="1"/>
    </xf>
    <xf numFmtId="166" fontId="17" fillId="0" borderId="15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15" xfId="2" applyNumberFormat="1" applyFont="1" applyFill="1" applyBorder="1" applyAlignment="1" applyProtection="1">
      <alignment horizontal="center" vertical="center"/>
      <protection locked="0" hidden="1"/>
    </xf>
    <xf numFmtId="0" fontId="17" fillId="0" borderId="15" xfId="2" applyNumberFormat="1" applyFont="1" applyFill="1" applyBorder="1" applyAlignment="1" applyProtection="1">
      <alignment horizontal="center" vertical="center"/>
      <protection locked="0" hidden="1"/>
    </xf>
    <xf numFmtId="165" fontId="17" fillId="0" borderId="15" xfId="1" applyNumberFormat="1" applyFont="1" applyFill="1" applyBorder="1" applyAlignment="1" applyProtection="1">
      <alignment horizontal="center" vertical="center"/>
      <protection locked="0" hidden="1"/>
    </xf>
    <xf numFmtId="44" fontId="17" fillId="0" borderId="15" xfId="1" applyFont="1" applyFill="1" applyBorder="1" applyAlignment="1" applyProtection="1">
      <alignment horizontal="right" vertical="center"/>
      <protection hidden="1"/>
    </xf>
    <xf numFmtId="1" fontId="18" fillId="10" borderId="15" xfId="2" applyNumberFormat="1" applyFont="1" applyFill="1" applyBorder="1" applyAlignment="1" applyProtection="1">
      <alignment horizontal="center" vertical="center"/>
      <protection locked="0" hidden="1"/>
    </xf>
    <xf numFmtId="0" fontId="19" fillId="11" borderId="16" xfId="2" applyNumberFormat="1" applyFont="1" applyFill="1" applyBorder="1" applyAlignment="1" applyProtection="1">
      <alignment horizontal="left" vertical="center" wrapText="1"/>
      <protection locked="0" hidden="1"/>
    </xf>
    <xf numFmtId="0" fontId="13" fillId="0" borderId="17" xfId="2" applyNumberFormat="1" applyFont="1" applyFill="1" applyBorder="1" applyAlignment="1" applyProtection="1">
      <alignment horizontal="left" vertical="center" wrapText="1"/>
      <protection locked="0" hidden="1"/>
    </xf>
    <xf numFmtId="0" fontId="17" fillId="0" borderId="18" xfId="2" applyNumberFormat="1" applyFont="1" applyFill="1" applyBorder="1" applyAlignment="1" applyProtection="1">
      <alignment horizontal="left" vertical="center"/>
      <protection locked="0" hidden="1"/>
    </xf>
    <xf numFmtId="166" fontId="17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17" fillId="0" borderId="18" xfId="2" applyNumberFormat="1" applyFont="1" applyFill="1" applyBorder="1" applyAlignment="1" applyProtection="1">
      <alignment horizontal="center" vertical="center"/>
      <protection locked="0" hidden="1"/>
    </xf>
    <xf numFmtId="44" fontId="17" fillId="0" borderId="18" xfId="1" applyFont="1" applyFill="1" applyBorder="1" applyAlignment="1" applyProtection="1">
      <alignment horizontal="right" vertical="center"/>
      <protection hidden="1"/>
    </xf>
    <xf numFmtId="1" fontId="18" fillId="10" borderId="18" xfId="2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2" applyFont="1" applyAlignment="1" applyProtection="1">
      <protection hidden="1"/>
    </xf>
    <xf numFmtId="0" fontId="11" fillId="0" borderId="0" xfId="2" applyNumberFormat="1" applyFont="1" applyFill="1" applyBorder="1" applyAlignment="1" applyProtection="1">
      <alignment horizontal="center" vertical="center"/>
      <protection hidden="1"/>
    </xf>
    <xf numFmtId="0" fontId="21" fillId="7" borderId="20" xfId="2" applyNumberFormat="1" applyFont="1" applyFill="1" applyBorder="1" applyAlignment="1" applyProtection="1">
      <alignment horizontal="center" vertical="center"/>
      <protection hidden="1"/>
    </xf>
    <xf numFmtId="0" fontId="22" fillId="0" borderId="0" xfId="2" applyNumberFormat="1" applyFont="1" applyFill="1" applyBorder="1" applyAlignment="1" applyProtection="1">
      <alignment horizontal="center" vertical="center"/>
      <protection hidden="1"/>
    </xf>
    <xf numFmtId="44" fontId="21" fillId="7" borderId="20" xfId="1" applyFont="1" applyFill="1" applyBorder="1" applyAlignment="1" applyProtection="1">
      <alignment horizontal="center" vertical="center"/>
      <protection hidden="1"/>
    </xf>
    <xf numFmtId="0" fontId="6" fillId="12" borderId="10" xfId="2" applyNumberFormat="1" applyFont="1" applyFill="1" applyBorder="1" applyAlignment="1" applyProtection="1">
      <alignment horizontal="left" vertical="center"/>
      <protection hidden="1"/>
    </xf>
    <xf numFmtId="0" fontId="6" fillId="12" borderId="11" xfId="2" applyNumberFormat="1" applyFont="1" applyFill="1" applyBorder="1" applyAlignment="1" applyProtection="1">
      <alignment horizontal="center" vertical="center"/>
      <protection hidden="1"/>
    </xf>
    <xf numFmtId="0" fontId="6" fillId="12" borderId="12" xfId="2" applyNumberFormat="1" applyFont="1" applyFill="1" applyBorder="1" applyAlignment="1" applyProtection="1">
      <alignment horizontal="center" vertical="center"/>
      <protection hidden="1"/>
    </xf>
    <xf numFmtId="0" fontId="6" fillId="12" borderId="13" xfId="2" applyNumberFormat="1" applyFont="1" applyFill="1" applyBorder="1" applyAlignment="1" applyProtection="1">
      <alignment horizontal="center" vertical="center"/>
      <protection hidden="1"/>
    </xf>
    <xf numFmtId="0" fontId="11" fillId="12" borderId="14" xfId="2" applyNumberFormat="1" applyFont="1" applyFill="1" applyBorder="1" applyAlignment="1" applyProtection="1">
      <alignment horizontal="center" vertical="center" wrapText="1"/>
      <protection hidden="1"/>
    </xf>
    <xf numFmtId="0" fontId="11" fillId="12" borderId="15" xfId="2" applyNumberFormat="1" applyFont="1" applyFill="1" applyBorder="1" applyAlignment="1" applyProtection="1">
      <alignment horizontal="center" vertical="center" wrapText="1"/>
      <protection hidden="1"/>
    </xf>
    <xf numFmtId="0" fontId="3" fillId="12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12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12" borderId="16" xfId="2" applyNumberFormat="1" applyFont="1" applyFill="1" applyBorder="1" applyAlignment="1" applyProtection="1">
      <alignment horizontal="center" vertical="center" wrapText="1"/>
      <protection hidden="1"/>
    </xf>
    <xf numFmtId="0" fontId="14" fillId="9" borderId="14" xfId="2" applyNumberFormat="1" applyFont="1" applyFill="1" applyBorder="1" applyAlignment="1" applyProtection="1">
      <alignment horizontal="left" vertical="center"/>
      <protection hidden="1"/>
    </xf>
    <xf numFmtId="14" fontId="15" fillId="9" borderId="15" xfId="2" applyNumberFormat="1" applyFont="1" applyFill="1" applyBorder="1" applyAlignment="1" applyProtection="1">
      <alignment horizontal="left" vertical="center"/>
      <protection hidden="1"/>
    </xf>
    <xf numFmtId="0" fontId="19" fillId="8" borderId="16" xfId="2" applyNumberFormat="1" applyFont="1" applyFill="1" applyBorder="1" applyAlignment="1" applyProtection="1">
      <alignment horizontal="left" vertical="center" wrapText="1"/>
      <protection locked="0" hidden="1"/>
    </xf>
    <xf numFmtId="0" fontId="21" fillId="8" borderId="20" xfId="2" applyNumberFormat="1" applyFont="1" applyFill="1" applyBorder="1" applyAlignment="1" applyProtection="1">
      <alignment horizontal="center" vertical="center"/>
      <protection hidden="1"/>
    </xf>
    <xf numFmtId="44" fontId="21" fillId="8" borderId="20" xfId="1" applyFont="1" applyFill="1" applyBorder="1" applyAlignment="1" applyProtection="1">
      <alignment horizontal="center" vertical="center"/>
      <protection hidden="1"/>
    </xf>
    <xf numFmtId="0" fontId="6" fillId="13" borderId="10" xfId="2" applyNumberFormat="1" applyFont="1" applyFill="1" applyBorder="1" applyAlignment="1" applyProtection="1">
      <alignment horizontal="left" vertical="center"/>
      <protection hidden="1"/>
    </xf>
    <xf numFmtId="0" fontId="6" fillId="13" borderId="11" xfId="2" applyNumberFormat="1" applyFont="1" applyFill="1" applyBorder="1" applyAlignment="1" applyProtection="1">
      <alignment horizontal="center" vertical="center"/>
      <protection hidden="1"/>
    </xf>
    <xf numFmtId="0" fontId="6" fillId="13" borderId="12" xfId="2" applyNumberFormat="1" applyFont="1" applyFill="1" applyBorder="1" applyAlignment="1" applyProtection="1">
      <alignment horizontal="center" vertical="center"/>
      <protection hidden="1"/>
    </xf>
    <xf numFmtId="0" fontId="6" fillId="13" borderId="13" xfId="2" applyNumberFormat="1" applyFont="1" applyFill="1" applyBorder="1" applyAlignment="1" applyProtection="1">
      <alignment horizontal="center" vertical="center"/>
      <protection hidden="1"/>
    </xf>
    <xf numFmtId="0" fontId="11" fillId="13" borderId="14" xfId="2" applyNumberFormat="1" applyFont="1" applyFill="1" applyBorder="1" applyAlignment="1" applyProtection="1">
      <alignment horizontal="center" vertical="center" wrapText="1"/>
      <protection hidden="1"/>
    </xf>
    <xf numFmtId="0" fontId="11" fillId="13" borderId="15" xfId="2" applyNumberFormat="1" applyFont="1" applyFill="1" applyBorder="1" applyAlignment="1" applyProtection="1">
      <alignment horizontal="center" vertical="center" wrapText="1"/>
      <protection hidden="1"/>
    </xf>
    <xf numFmtId="0" fontId="3" fillId="13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13" borderId="15" xfId="2" applyNumberFormat="1" applyFont="1" applyFill="1" applyBorder="1" applyAlignment="1" applyProtection="1">
      <alignment horizontal="center" vertical="center" wrapText="1"/>
      <protection hidden="1"/>
    </xf>
    <xf numFmtId="0" fontId="13" fillId="13" borderId="16" xfId="2" applyNumberFormat="1" applyFont="1" applyFill="1" applyBorder="1" applyAlignment="1" applyProtection="1">
      <alignment horizontal="center" vertical="center" wrapText="1"/>
      <protection hidden="1"/>
    </xf>
    <xf numFmtId="0" fontId="16" fillId="9" borderId="16" xfId="2" applyNumberFormat="1" applyFont="1" applyFill="1" applyBorder="1" applyAlignment="1" applyProtection="1">
      <alignment horizontal="center" vertical="center"/>
      <protection hidden="1"/>
    </xf>
    <xf numFmtId="0" fontId="19" fillId="9" borderId="16" xfId="2" applyNumberFormat="1" applyFont="1" applyFill="1" applyBorder="1" applyAlignment="1" applyProtection="1">
      <alignment horizontal="left" vertical="center" wrapText="1"/>
      <protection locked="0" hidden="1"/>
    </xf>
    <xf numFmtId="0" fontId="21" fillId="9" borderId="20" xfId="2" applyNumberFormat="1" applyFont="1" applyFill="1" applyBorder="1" applyAlignment="1" applyProtection="1">
      <alignment horizontal="center" vertical="center"/>
      <protection hidden="1"/>
    </xf>
    <xf numFmtId="44" fontId="21" fillId="9" borderId="20" xfId="1" applyFont="1" applyFill="1" applyBorder="1" applyAlignment="1" applyProtection="1">
      <alignment horizontal="center" vertical="center"/>
      <protection hidden="1"/>
    </xf>
    <xf numFmtId="0" fontId="5" fillId="0" borderId="0" xfId="2" applyNumberFormat="1" applyFont="1" applyFill="1" applyBorder="1" applyAlignment="1" applyProtection="1">
      <alignment horizontal="left" vertical="center"/>
      <protection hidden="1"/>
    </xf>
    <xf numFmtId="0" fontId="5" fillId="0" borderId="0" xfId="2" applyNumberFormat="1" applyFont="1" applyFill="1" applyBorder="1" applyAlignment="1" applyProtection="1">
      <alignment horizontal="center" vertical="top"/>
      <protection hidden="1"/>
    </xf>
    <xf numFmtId="0" fontId="27" fillId="0" borderId="0" xfId="2" applyNumberFormat="1" applyFont="1" applyFill="1" applyBorder="1" applyAlignment="1" applyProtection="1">
      <alignment horizontal="left" vertical="center"/>
      <protection hidden="1"/>
    </xf>
    <xf numFmtId="0" fontId="27" fillId="0" borderId="0" xfId="2" applyNumberFormat="1" applyFont="1" applyFill="1" applyBorder="1" applyAlignment="1" applyProtection="1">
      <alignment horizontal="center" vertical="center"/>
      <protection hidden="1"/>
    </xf>
    <xf numFmtId="0" fontId="29" fillId="14" borderId="24" xfId="2" applyNumberFormat="1" applyFont="1" applyFill="1" applyBorder="1" applyAlignment="1" applyProtection="1">
      <alignment horizontal="centerContinuous" vertical="center"/>
      <protection hidden="1"/>
    </xf>
    <xf numFmtId="0" fontId="5" fillId="14" borderId="15" xfId="2" applyNumberFormat="1" applyFont="1" applyFill="1" applyBorder="1" applyAlignment="1" applyProtection="1">
      <alignment horizontal="centerContinuous"/>
      <protection hidden="1"/>
    </xf>
    <xf numFmtId="0" fontId="29" fillId="14" borderId="15" xfId="2" applyNumberFormat="1" applyFont="1" applyFill="1" applyBorder="1" applyAlignment="1" applyProtection="1">
      <alignment horizontal="centerContinuous" vertical="center"/>
      <protection hidden="1"/>
    </xf>
    <xf numFmtId="0" fontId="21" fillId="14" borderId="15" xfId="2" applyNumberFormat="1" applyFont="1" applyFill="1" applyBorder="1" applyAlignment="1" applyProtection="1">
      <alignment horizontal="center" vertical="center"/>
      <protection hidden="1"/>
    </xf>
    <xf numFmtId="0" fontId="22" fillId="14" borderId="15" xfId="2" applyNumberFormat="1" applyFont="1" applyFill="1" applyBorder="1" applyAlignment="1" applyProtection="1">
      <alignment horizontal="center" vertical="center"/>
      <protection hidden="1"/>
    </xf>
    <xf numFmtId="168" fontId="21" fillId="14" borderId="15" xfId="1" applyNumberFormat="1" applyFont="1" applyFill="1" applyBorder="1" applyAlignment="1" applyProtection="1">
      <alignment horizontal="center" vertical="center"/>
      <protection hidden="1"/>
    </xf>
    <xf numFmtId="0" fontId="29" fillId="8" borderId="15" xfId="2" applyNumberFormat="1" applyFont="1" applyFill="1" applyBorder="1" applyAlignment="1" applyProtection="1">
      <alignment horizontal="centerContinuous" vertical="center"/>
      <protection hidden="1"/>
    </xf>
    <xf numFmtId="0" fontId="6" fillId="8" borderId="15" xfId="2" applyNumberFormat="1" applyFont="1" applyFill="1" applyBorder="1" applyAlignment="1" applyProtection="1">
      <alignment horizontal="centerContinuous" vertical="center"/>
      <protection hidden="1"/>
    </xf>
    <xf numFmtId="168" fontId="6" fillId="8" borderId="15" xfId="2" applyNumberFormat="1" applyFont="1" applyFill="1" applyBorder="1" applyAlignment="1" applyProtection="1">
      <alignment horizontal="centerContinuous" vertical="center"/>
      <protection hidden="1"/>
    </xf>
    <xf numFmtId="0" fontId="21" fillId="8" borderId="15" xfId="2" applyNumberFormat="1" applyFont="1" applyFill="1" applyBorder="1" applyAlignment="1" applyProtection="1">
      <alignment horizontal="center" vertical="center"/>
      <protection hidden="1"/>
    </xf>
    <xf numFmtId="0" fontId="22" fillId="8" borderId="15" xfId="2" applyNumberFormat="1" applyFont="1" applyFill="1" applyBorder="1" applyAlignment="1" applyProtection="1">
      <alignment horizontal="center" vertical="center"/>
      <protection hidden="1"/>
    </xf>
    <xf numFmtId="168" fontId="21" fillId="8" borderId="15" xfId="1" applyNumberFormat="1" applyFont="1" applyFill="1" applyBorder="1" applyAlignment="1" applyProtection="1">
      <alignment horizontal="center" vertical="center"/>
      <protection hidden="1"/>
    </xf>
    <xf numFmtId="0" fontId="29" fillId="9" borderId="15" xfId="2" applyNumberFormat="1" applyFont="1" applyFill="1" applyBorder="1" applyAlignment="1" applyProtection="1">
      <alignment horizontal="centerContinuous" vertical="center"/>
      <protection hidden="1"/>
    </xf>
    <xf numFmtId="0" fontId="6" fillId="9" borderId="15" xfId="2" applyNumberFormat="1" applyFont="1" applyFill="1" applyBorder="1" applyAlignment="1" applyProtection="1">
      <alignment horizontal="centerContinuous" vertical="center"/>
      <protection hidden="1"/>
    </xf>
    <xf numFmtId="168" fontId="6" fillId="9" borderId="15" xfId="2" applyNumberFormat="1" applyFont="1" applyFill="1" applyBorder="1" applyAlignment="1" applyProtection="1">
      <alignment horizontal="centerContinuous" vertical="center"/>
      <protection hidden="1"/>
    </xf>
    <xf numFmtId="0" fontId="21" fillId="15" borderId="15" xfId="2" applyNumberFormat="1" applyFont="1" applyFill="1" applyBorder="1" applyAlignment="1" applyProtection="1">
      <alignment horizontal="center" vertical="center"/>
      <protection hidden="1"/>
    </xf>
    <xf numFmtId="0" fontId="22" fillId="15" borderId="15" xfId="2" applyNumberFormat="1" applyFont="1" applyFill="1" applyBorder="1" applyAlignment="1" applyProtection="1">
      <alignment horizontal="center" vertical="center"/>
      <protection hidden="1"/>
    </xf>
    <xf numFmtId="168" fontId="21" fillId="15" borderId="15" xfId="1" applyNumberFormat="1" applyFont="1" applyFill="1" applyBorder="1" applyAlignment="1" applyProtection="1">
      <alignment horizontal="center" vertical="center"/>
      <protection hidden="1"/>
    </xf>
    <xf numFmtId="0" fontId="30" fillId="6" borderId="15" xfId="2" applyNumberFormat="1" applyFont="1" applyFill="1" applyBorder="1" applyAlignment="1" applyProtection="1">
      <alignment horizontal="centerContinuous" vertical="center"/>
      <protection hidden="1"/>
    </xf>
    <xf numFmtId="0" fontId="31" fillId="6" borderId="15" xfId="2" applyNumberFormat="1" applyFont="1" applyFill="1" applyBorder="1" applyAlignment="1" applyProtection="1">
      <alignment horizontal="centerContinuous"/>
      <protection hidden="1"/>
    </xf>
    <xf numFmtId="168" fontId="31" fillId="6" borderId="15" xfId="2" applyNumberFormat="1" applyFont="1" applyFill="1" applyBorder="1" applyAlignment="1" applyProtection="1">
      <alignment horizontal="centerContinuous"/>
      <protection hidden="1"/>
    </xf>
    <xf numFmtId="0" fontId="31" fillId="6" borderId="15" xfId="2" applyNumberFormat="1" applyFont="1" applyFill="1" applyBorder="1" applyAlignment="1" applyProtection="1">
      <alignment horizontal="center" vertical="center"/>
      <protection hidden="1"/>
    </xf>
    <xf numFmtId="0" fontId="30" fillId="6" borderId="15" xfId="2" applyNumberFormat="1" applyFont="1" applyFill="1" applyBorder="1" applyAlignment="1" applyProtection="1">
      <alignment horizontal="center" vertical="center"/>
      <protection hidden="1"/>
    </xf>
    <xf numFmtId="0" fontId="30" fillId="6" borderId="15" xfId="2" applyNumberFormat="1" applyFont="1" applyFill="1" applyBorder="1" applyAlignment="1" applyProtection="1">
      <protection hidden="1"/>
    </xf>
    <xf numFmtId="168" fontId="30" fillId="6" borderId="15" xfId="2" applyNumberFormat="1" applyFont="1" applyFill="1" applyBorder="1" applyAlignment="1" applyProtection="1">
      <protection hidden="1"/>
    </xf>
    <xf numFmtId="165" fontId="17" fillId="0" borderId="18" xfId="1" applyNumberFormat="1" applyFont="1" applyFill="1" applyBorder="1" applyAlignment="1" applyProtection="1">
      <alignment horizontal="center" vertical="center"/>
      <protection locked="0" hidden="1"/>
    </xf>
    <xf numFmtId="0" fontId="19" fillId="8" borderId="19" xfId="2" applyNumberFormat="1" applyFont="1" applyFill="1" applyBorder="1" applyAlignment="1" applyProtection="1">
      <alignment horizontal="left" vertical="center" wrapText="1"/>
      <protection locked="0" hidden="1"/>
    </xf>
    <xf numFmtId="0" fontId="19" fillId="11" borderId="19" xfId="2" applyNumberFormat="1" applyFont="1" applyFill="1" applyBorder="1" applyAlignment="1" applyProtection="1">
      <alignment horizontal="left" vertical="center" wrapText="1"/>
      <protection locked="0" hidden="1"/>
    </xf>
    <xf numFmtId="0" fontId="19" fillId="9" borderId="19" xfId="2" applyNumberFormat="1" applyFont="1" applyFill="1" applyBorder="1" applyAlignment="1" applyProtection="1">
      <alignment horizontal="left" vertical="center" wrapText="1"/>
      <protection locked="0" hidden="1"/>
    </xf>
    <xf numFmtId="0" fontId="6" fillId="0" borderId="0" xfId="2" applyFont="1" applyAlignment="1" applyProtection="1">
      <alignment horizontal="center"/>
      <protection hidden="1"/>
    </xf>
    <xf numFmtId="0" fontId="29" fillId="0" borderId="0" xfId="2" applyNumberFormat="1" applyFont="1" applyFill="1" applyBorder="1" applyAlignment="1" applyProtection="1">
      <protection hidden="1"/>
    </xf>
    <xf numFmtId="0" fontId="29" fillId="6" borderId="1" xfId="2" applyNumberFormat="1" applyFont="1" applyFill="1" applyBorder="1" applyAlignment="1" applyProtection="1">
      <alignment horizontal="right" vertical="center"/>
      <protection hidden="1"/>
    </xf>
    <xf numFmtId="0" fontId="5" fillId="6" borderId="6" xfId="2" applyNumberFormat="1" applyFont="1" applyFill="1" applyBorder="1" applyAlignment="1" applyProtection="1">
      <protection hidden="1"/>
    </xf>
    <xf numFmtId="0" fontId="31" fillId="0" borderId="0" xfId="2" applyNumberFormat="1" applyFont="1" applyFill="1" applyBorder="1" applyAlignment="1" applyProtection="1">
      <protection hidden="1"/>
    </xf>
    <xf numFmtId="0" fontId="31" fillId="0" borderId="0" xfId="2" applyFont="1" applyAlignment="1" applyProtection="1">
      <protection hidden="1"/>
    </xf>
    <xf numFmtId="0" fontId="66" fillId="6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66" fillId="6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67" fillId="0" borderId="3" xfId="0" applyFont="1" applyBorder="1" applyAlignment="1" applyProtection="1">
      <alignment horizontal="center" wrapText="1"/>
      <protection locked="0" hidden="1"/>
    </xf>
    <xf numFmtId="0" fontId="67" fillId="0" borderId="4" xfId="0" applyFont="1" applyBorder="1" applyAlignment="1" applyProtection="1">
      <alignment horizontal="center" wrapText="1"/>
      <protection locked="0" hidden="1"/>
    </xf>
    <xf numFmtId="0" fontId="10" fillId="7" borderId="9" xfId="2" applyNumberFormat="1" applyFont="1" applyFill="1" applyBorder="1" applyAlignment="1" applyProtection="1">
      <alignment horizontal="center" vertical="center" textRotation="90"/>
      <protection hidden="1"/>
    </xf>
    <xf numFmtId="0" fontId="12" fillId="0" borderId="9" xfId="0" applyFont="1" applyBorder="1" applyAlignment="1" applyProtection="1">
      <alignment horizontal="center" vertical="center" textRotation="90"/>
      <protection hidden="1"/>
    </xf>
    <xf numFmtId="0" fontId="23" fillId="12" borderId="9" xfId="2" applyNumberFormat="1" applyFont="1" applyFill="1" applyBorder="1" applyAlignment="1" applyProtection="1">
      <alignment horizontal="center" vertical="center" textRotation="90"/>
      <protection hidden="1"/>
    </xf>
    <xf numFmtId="0" fontId="24" fillId="12" borderId="9" xfId="0" applyFont="1" applyFill="1" applyBorder="1" applyAlignment="1" applyProtection="1">
      <alignment horizontal="center" vertical="center" textRotation="90"/>
      <protection hidden="1"/>
    </xf>
    <xf numFmtId="0" fontId="25" fillId="13" borderId="9" xfId="2" applyNumberFormat="1" applyFont="1" applyFill="1" applyBorder="1" applyAlignment="1" applyProtection="1">
      <alignment horizontal="center" vertical="center" textRotation="90"/>
      <protection hidden="1"/>
    </xf>
    <xf numFmtId="0" fontId="26" fillId="13" borderId="9" xfId="0" applyFont="1" applyFill="1" applyBorder="1" applyAlignment="1" applyProtection="1">
      <alignment horizontal="center" vertical="center" textRotation="90"/>
      <protection hidden="1"/>
    </xf>
    <xf numFmtId="167" fontId="28" fillId="6" borderId="21" xfId="2" applyNumberFormat="1" applyFont="1" applyFill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vertical="center"/>
      <protection hidden="1"/>
    </xf>
    <xf numFmtId="0" fontId="26" fillId="0" borderId="23" xfId="0" applyFont="1" applyBorder="1" applyAlignment="1" applyProtection="1">
      <alignment vertical="center"/>
      <protection hidden="1"/>
    </xf>
    <xf numFmtId="0" fontId="86" fillId="0" borderId="0" xfId="2" applyFont="1" applyAlignment="1" applyProtection="1">
      <protection hidden="1"/>
    </xf>
    <xf numFmtId="0" fontId="27" fillId="8" borderId="15" xfId="2" applyNumberFormat="1" applyFont="1" applyFill="1" applyBorder="1" applyAlignment="1" applyProtection="1">
      <alignment horizontal="right" vertical="center"/>
      <protection hidden="1"/>
    </xf>
    <xf numFmtId="165" fontId="27" fillId="8" borderId="15" xfId="2" applyNumberFormat="1" applyFont="1" applyFill="1" applyBorder="1" applyAlignment="1" applyProtection="1">
      <alignment horizontal="right" vertical="center"/>
      <protection hidden="1"/>
    </xf>
    <xf numFmtId="44" fontId="27" fillId="8" borderId="15" xfId="1" applyFont="1" applyFill="1" applyBorder="1" applyAlignment="1" applyProtection="1">
      <protection hidden="1"/>
    </xf>
    <xf numFmtId="0" fontId="29" fillId="8" borderId="29" xfId="2" applyNumberFormat="1" applyFont="1" applyFill="1" applyBorder="1" applyAlignment="1" applyProtection="1">
      <protection hidden="1"/>
    </xf>
    <xf numFmtId="0" fontId="32" fillId="8" borderId="30" xfId="2" applyNumberFormat="1" applyFont="1" applyFill="1" applyBorder="1" applyAlignment="1" applyProtection="1">
      <alignment horizontal="right" vertical="center"/>
      <protection hidden="1"/>
    </xf>
    <xf numFmtId="168" fontId="30" fillId="28" borderId="15" xfId="2" applyNumberFormat="1" applyFont="1" applyFill="1" applyBorder="1" applyAlignment="1" applyProtection="1">
      <protection hidden="1"/>
    </xf>
    <xf numFmtId="0" fontId="87" fillId="28" borderId="32" xfId="2" applyNumberFormat="1" applyFont="1" applyFill="1" applyBorder="1" applyAlignment="1" applyProtection="1">
      <protection hidden="1"/>
    </xf>
    <xf numFmtId="0" fontId="30" fillId="28" borderId="24" xfId="2" applyNumberFormat="1" applyFont="1" applyFill="1" applyBorder="1" applyAlignment="1" applyProtection="1">
      <alignment horizontal="right" vertical="center"/>
      <protection hidden="1"/>
    </xf>
    <xf numFmtId="168" fontId="30" fillId="6" borderId="15" xfId="2" applyNumberFormat="1" applyFont="1" applyFill="1" applyBorder="1" applyAlignment="1" applyProtection="1">
      <alignment horizontal="center" vertical="center"/>
      <protection hidden="1"/>
    </xf>
    <xf numFmtId="165" fontId="32" fillId="8" borderId="31" xfId="1" applyNumberFormat="1" applyFont="1" applyFill="1" applyBorder="1" applyAlignment="1" applyProtection="1">
      <alignment horizontal="right" vertical="center"/>
      <protection locked="0" hidden="1"/>
    </xf>
  </cellXfs>
  <cellStyles count="2613">
    <cellStyle name="20 % - Accent1 2" xfId="3"/>
    <cellStyle name="20 % - Accent1 2 10" xfId="4"/>
    <cellStyle name="20 % - Accent1 2 2" xfId="5"/>
    <cellStyle name="20 % - Accent1 2 2 2" xfId="6"/>
    <cellStyle name="20 % - Accent1 2 2 2 2" xfId="7"/>
    <cellStyle name="20 % - Accent1 2 2 2 2 2" xfId="8"/>
    <cellStyle name="20 % - Accent1 2 2 2 2 2 2" xfId="9"/>
    <cellStyle name="20 % - Accent1 2 2 2 2 3" xfId="10"/>
    <cellStyle name="20 % - Accent1 2 2 2 3" xfId="11"/>
    <cellStyle name="20 % - Accent1 2 2 2 3 2" xfId="12"/>
    <cellStyle name="20 % - Accent1 2 2 2 3 2 2" xfId="13"/>
    <cellStyle name="20 % - Accent1 2 2 2 3 3" xfId="14"/>
    <cellStyle name="20 % - Accent1 2 2 2 4" xfId="15"/>
    <cellStyle name="20 % - Accent1 2 2 2 4 2" xfId="16"/>
    <cellStyle name="20 % - Accent1 2 2 2 5" xfId="17"/>
    <cellStyle name="20 % - Accent1 2 2 2 5 2" xfId="18"/>
    <cellStyle name="20 % - Accent1 2 2 2 6" xfId="19"/>
    <cellStyle name="20 % - Accent1 2 2 3" xfId="20"/>
    <cellStyle name="20 % - Accent1 2 2 3 2" xfId="21"/>
    <cellStyle name="20 % - Accent1 2 2 3 2 2" xfId="22"/>
    <cellStyle name="20 % - Accent1 2 2 3 3" xfId="23"/>
    <cellStyle name="20 % - Accent1 2 2 3 3 2" xfId="24"/>
    <cellStyle name="20 % - Accent1 2 2 3 4" xfId="25"/>
    <cellStyle name="20 % - Accent1 2 2 4" xfId="26"/>
    <cellStyle name="20 % - Accent1 2 2 4 2" xfId="27"/>
    <cellStyle name="20 % - Accent1 2 2 4 2 2" xfId="28"/>
    <cellStyle name="20 % - Accent1 2 2 4 3" xfId="29"/>
    <cellStyle name="20 % - Accent1 2 2 4 3 2" xfId="30"/>
    <cellStyle name="20 % - Accent1 2 2 4 4" xfId="31"/>
    <cellStyle name="20 % - Accent1 2 2 5" xfId="32"/>
    <cellStyle name="20 % - Accent1 2 2 5 2" xfId="33"/>
    <cellStyle name="20 % - Accent1 2 2 6" xfId="34"/>
    <cellStyle name="20 % - Accent1 2 2 6 2" xfId="35"/>
    <cellStyle name="20 % - Accent1 2 2 7" xfId="36"/>
    <cellStyle name="20 % - Accent1 2 3" xfId="37"/>
    <cellStyle name="20 % - Accent1 2 3 2" xfId="38"/>
    <cellStyle name="20 % - Accent1 2 3 2 2" xfId="39"/>
    <cellStyle name="20 % - Accent1 2 3 2 2 2" xfId="40"/>
    <cellStyle name="20 % - Accent1 2 3 2 3" xfId="41"/>
    <cellStyle name="20 % - Accent1 2 3 3" xfId="42"/>
    <cellStyle name="20 % - Accent1 2 3 3 2" xfId="43"/>
    <cellStyle name="20 % - Accent1 2 3 3 2 2" xfId="44"/>
    <cellStyle name="20 % - Accent1 2 3 3 3" xfId="45"/>
    <cellStyle name="20 % - Accent1 2 3 4" xfId="46"/>
    <cellStyle name="20 % - Accent1 2 3 4 2" xfId="47"/>
    <cellStyle name="20 % - Accent1 2 3 5" xfId="48"/>
    <cellStyle name="20 % - Accent1 2 3 5 2" xfId="49"/>
    <cellStyle name="20 % - Accent1 2 3 6" xfId="50"/>
    <cellStyle name="20 % - Accent1 2 4" xfId="51"/>
    <cellStyle name="20 % - Accent1 2 4 2" xfId="52"/>
    <cellStyle name="20 % - Accent1 2 4 2 2" xfId="53"/>
    <cellStyle name="20 % - Accent1 2 4 2 2 2" xfId="54"/>
    <cellStyle name="20 % - Accent1 2 4 2 2 2 2" xfId="55"/>
    <cellStyle name="20 % - Accent1 2 4 2 2 3" xfId="56"/>
    <cellStyle name="20 % - Accent1 2 4 2 3" xfId="57"/>
    <cellStyle name="20 % - Accent1 2 4 2 3 2" xfId="58"/>
    <cellStyle name="20 % - Accent1 2 4 2 3 2 2" xfId="59"/>
    <cellStyle name="20 % - Accent1 2 4 2 3 3" xfId="60"/>
    <cellStyle name="20 % - Accent1 2 4 2 4" xfId="61"/>
    <cellStyle name="20 % - Accent1 2 4 2 4 2" xfId="62"/>
    <cellStyle name="20 % - Accent1 2 4 2 5" xfId="63"/>
    <cellStyle name="20 % - Accent1 2 4 2 5 2" xfId="64"/>
    <cellStyle name="20 % - Accent1 2 4 2 6" xfId="65"/>
    <cellStyle name="20 % - Accent1 2 4 3" xfId="66"/>
    <cellStyle name="20 % - Accent1 2 4 3 2" xfId="67"/>
    <cellStyle name="20 % - Accent1 2 4 3 2 2" xfId="68"/>
    <cellStyle name="20 % - Accent1 2 4 3 3" xfId="69"/>
    <cellStyle name="20 % - Accent1 2 4 3 3 2" xfId="70"/>
    <cellStyle name="20 % - Accent1 2 4 3 4" xfId="71"/>
    <cellStyle name="20 % - Accent1 2 4 4" xfId="72"/>
    <cellStyle name="20 % - Accent1 2 4 4 2" xfId="73"/>
    <cellStyle name="20 % - Accent1 2 4 4 2 2" xfId="74"/>
    <cellStyle name="20 % - Accent1 2 4 4 3" xfId="75"/>
    <cellStyle name="20 % - Accent1 2 4 4 3 2" xfId="76"/>
    <cellStyle name="20 % - Accent1 2 4 4 4" xfId="77"/>
    <cellStyle name="20 % - Accent1 2 4 5" xfId="78"/>
    <cellStyle name="20 % - Accent1 2 4 5 2" xfId="79"/>
    <cellStyle name="20 % - Accent1 2 4 6" xfId="80"/>
    <cellStyle name="20 % - Accent1 2 4 6 2" xfId="81"/>
    <cellStyle name="20 % - Accent1 2 4 7" xfId="82"/>
    <cellStyle name="20 % - Accent1 2 5" xfId="83"/>
    <cellStyle name="20 % - Accent1 2 5 2" xfId="84"/>
    <cellStyle name="20 % - Accent1 2 5 2 2" xfId="85"/>
    <cellStyle name="20 % - Accent1 2 5 3" xfId="86"/>
    <cellStyle name="20 % - Accent1 2 5 3 2" xfId="87"/>
    <cellStyle name="20 % - Accent1 2 5 4" xfId="88"/>
    <cellStyle name="20 % - Accent1 2 6" xfId="89"/>
    <cellStyle name="20 % - Accent1 2 6 2" xfId="90"/>
    <cellStyle name="20 % - Accent1 2 6 2 2" xfId="91"/>
    <cellStyle name="20 % - Accent1 2 6 3" xfId="92"/>
    <cellStyle name="20 % - Accent1 2 6 3 2" xfId="93"/>
    <cellStyle name="20 % - Accent1 2 6 4" xfId="94"/>
    <cellStyle name="20 % - Accent1 2 7" xfId="95"/>
    <cellStyle name="20 % - Accent1 2 7 2" xfId="96"/>
    <cellStyle name="20 % - Accent1 2 7 2 2" xfId="97"/>
    <cellStyle name="20 % - Accent1 2 7 3" xfId="98"/>
    <cellStyle name="20 % - Accent1 2 7 3 2" xfId="99"/>
    <cellStyle name="20 % - Accent1 2 7 4" xfId="100"/>
    <cellStyle name="20 % - Accent1 2 8" xfId="101"/>
    <cellStyle name="20 % - Accent1 2 8 2" xfId="102"/>
    <cellStyle name="20 % - Accent1 2 9" xfId="103"/>
    <cellStyle name="20 % - Accent1 2 9 2" xfId="104"/>
    <cellStyle name="20 % - Accent1 5" xfId="105"/>
    <cellStyle name="20 % - Accent1 5 10" xfId="106"/>
    <cellStyle name="20 % - Accent1 5 10 2" xfId="107"/>
    <cellStyle name="20 % - Accent1 5 10 2 2" xfId="108"/>
    <cellStyle name="20 % - Accent1 5 10 3" xfId="109"/>
    <cellStyle name="20 % - Accent1 5 11" xfId="110"/>
    <cellStyle name="20 % - Accent1 5 11 2" xfId="111"/>
    <cellStyle name="20 % - Accent1 5 12" xfId="112"/>
    <cellStyle name="20 % - Accent1 5 12 2" xfId="113"/>
    <cellStyle name="20 % - Accent1 5 13" xfId="114"/>
    <cellStyle name="20 % - Accent1 5 2" xfId="115"/>
    <cellStyle name="20 % - Accent1 5 2 10" xfId="116"/>
    <cellStyle name="20 % - Accent1 5 2 10 2" xfId="117"/>
    <cellStyle name="20 % - Accent1 5 2 11" xfId="118"/>
    <cellStyle name="20 % - Accent1 5 2 2" xfId="119"/>
    <cellStyle name="20 % - Accent1 5 2 2 2" xfId="120"/>
    <cellStyle name="20 % - Accent1 5 2 2 2 2" xfId="121"/>
    <cellStyle name="20 % - Accent1 5 2 2 2 2 2" xfId="122"/>
    <cellStyle name="20 % - Accent1 5 2 2 2 3" xfId="123"/>
    <cellStyle name="20 % - Accent1 5 2 2 3" xfId="124"/>
    <cellStyle name="20 % - Accent1 5 2 2 3 2" xfId="125"/>
    <cellStyle name="20 % - Accent1 5 2 2 3 2 2" xfId="126"/>
    <cellStyle name="20 % - Accent1 5 2 2 3 3" xfId="127"/>
    <cellStyle name="20 % - Accent1 5 2 2 4" xfId="128"/>
    <cellStyle name="20 % - Accent1 5 2 2 4 2" xfId="129"/>
    <cellStyle name="20 % - Accent1 5 2 2 5" xfId="130"/>
    <cellStyle name="20 % - Accent1 5 2 2 5 2" xfId="131"/>
    <cellStyle name="20 % - Accent1 5 2 2 6" xfId="132"/>
    <cellStyle name="20 % - Accent1 5 2 3" xfId="133"/>
    <cellStyle name="20 % - Accent1 5 2 3 2" xfId="134"/>
    <cellStyle name="20 % - Accent1 5 2 3 2 2" xfId="135"/>
    <cellStyle name="20 % - Accent1 5 2 3 2 2 2" xfId="136"/>
    <cellStyle name="20 % - Accent1 5 2 3 2 3" xfId="137"/>
    <cellStyle name="20 % - Accent1 5 2 3 3" xfId="138"/>
    <cellStyle name="20 % - Accent1 5 2 3 3 2" xfId="139"/>
    <cellStyle name="20 % - Accent1 5 2 3 3 2 2" xfId="140"/>
    <cellStyle name="20 % - Accent1 5 2 3 3 3" xfId="141"/>
    <cellStyle name="20 % - Accent1 5 2 3 4" xfId="142"/>
    <cellStyle name="20 % - Accent1 5 2 3 4 2" xfId="143"/>
    <cellStyle name="20 % - Accent1 5 2 3 5" xfId="144"/>
    <cellStyle name="20 % - Accent1 5 2 3 5 2" xfId="145"/>
    <cellStyle name="20 % - Accent1 5 2 3 6" xfId="146"/>
    <cellStyle name="20 % - Accent1 5 2 4" xfId="147"/>
    <cellStyle name="20 % - Accent1 5 2 4 2" xfId="148"/>
    <cellStyle name="20 % - Accent1 5 2 4 2 2" xfId="149"/>
    <cellStyle name="20 % - Accent1 5 2 4 2 2 2" xfId="150"/>
    <cellStyle name="20 % - Accent1 5 2 4 2 3" xfId="151"/>
    <cellStyle name="20 % - Accent1 5 2 4 3" xfId="152"/>
    <cellStyle name="20 % - Accent1 5 2 4 3 2" xfId="153"/>
    <cellStyle name="20 % - Accent1 5 2 4 3 2 2" xfId="154"/>
    <cellStyle name="20 % - Accent1 5 2 4 3 3" xfId="155"/>
    <cellStyle name="20 % - Accent1 5 2 4 4" xfId="156"/>
    <cellStyle name="20 % - Accent1 5 2 4 4 2" xfId="157"/>
    <cellStyle name="20 % - Accent1 5 2 4 5" xfId="158"/>
    <cellStyle name="20 % - Accent1 5 2 4 5 2" xfId="159"/>
    <cellStyle name="20 % - Accent1 5 2 4 6" xfId="160"/>
    <cellStyle name="20 % - Accent1 5 2 5" xfId="161"/>
    <cellStyle name="20 % - Accent1 5 2 5 2" xfId="162"/>
    <cellStyle name="20 % - Accent1 5 2 5 2 2" xfId="163"/>
    <cellStyle name="20 % - Accent1 5 2 5 2 2 2" xfId="164"/>
    <cellStyle name="20 % - Accent1 5 2 5 2 3" xfId="165"/>
    <cellStyle name="20 % - Accent1 5 2 5 3" xfId="166"/>
    <cellStyle name="20 % - Accent1 5 2 5 3 2" xfId="167"/>
    <cellStyle name="20 % - Accent1 5 2 5 3 2 2" xfId="168"/>
    <cellStyle name="20 % - Accent1 5 2 5 3 3" xfId="169"/>
    <cellStyle name="20 % - Accent1 5 2 5 4" xfId="170"/>
    <cellStyle name="20 % - Accent1 5 2 5 4 2" xfId="171"/>
    <cellStyle name="20 % - Accent1 5 2 5 5" xfId="172"/>
    <cellStyle name="20 % - Accent1 5 2 5 5 2" xfId="173"/>
    <cellStyle name="20 % - Accent1 5 2 5 6" xfId="174"/>
    <cellStyle name="20 % - Accent1 5 2 6" xfId="175"/>
    <cellStyle name="20 % - Accent1 5 2 6 2" xfId="176"/>
    <cellStyle name="20 % - Accent1 5 2 6 2 2" xfId="177"/>
    <cellStyle name="20 % - Accent1 5 2 6 2 2 2" xfId="178"/>
    <cellStyle name="20 % - Accent1 5 2 6 2 3" xfId="179"/>
    <cellStyle name="20 % - Accent1 5 2 6 3" xfId="180"/>
    <cellStyle name="20 % - Accent1 5 2 6 3 2" xfId="181"/>
    <cellStyle name="20 % - Accent1 5 2 6 3 2 2" xfId="182"/>
    <cellStyle name="20 % - Accent1 5 2 6 3 3" xfId="183"/>
    <cellStyle name="20 % - Accent1 5 2 6 4" xfId="184"/>
    <cellStyle name="20 % - Accent1 5 2 6 4 2" xfId="185"/>
    <cellStyle name="20 % - Accent1 5 2 6 5" xfId="186"/>
    <cellStyle name="20 % - Accent1 5 2 6 5 2" xfId="187"/>
    <cellStyle name="20 % - Accent1 5 2 6 6" xfId="188"/>
    <cellStyle name="20 % - Accent1 5 2 7" xfId="189"/>
    <cellStyle name="20 % - Accent1 5 2 7 2" xfId="190"/>
    <cellStyle name="20 % - Accent1 5 2 7 2 2" xfId="191"/>
    <cellStyle name="20 % - Accent1 5 2 7 3" xfId="192"/>
    <cellStyle name="20 % - Accent1 5 2 8" xfId="193"/>
    <cellStyle name="20 % - Accent1 5 2 8 2" xfId="194"/>
    <cellStyle name="20 % - Accent1 5 2 8 2 2" xfId="195"/>
    <cellStyle name="20 % - Accent1 5 2 8 3" xfId="196"/>
    <cellStyle name="20 % - Accent1 5 2 9" xfId="197"/>
    <cellStyle name="20 % - Accent1 5 2 9 2" xfId="198"/>
    <cellStyle name="20 % - Accent1 5 3" xfId="199"/>
    <cellStyle name="20 % - Accent1 5 3 10" xfId="200"/>
    <cellStyle name="20 % - Accent1 5 3 2" xfId="201"/>
    <cellStyle name="20 % - Accent1 5 3 2 2" xfId="202"/>
    <cellStyle name="20 % - Accent1 5 3 2 2 2" xfId="203"/>
    <cellStyle name="20 % - Accent1 5 3 2 2 2 2" xfId="204"/>
    <cellStyle name="20 % - Accent1 5 3 2 2 3" xfId="205"/>
    <cellStyle name="20 % - Accent1 5 3 2 3" xfId="206"/>
    <cellStyle name="20 % - Accent1 5 3 2 3 2" xfId="207"/>
    <cellStyle name="20 % - Accent1 5 3 2 3 2 2" xfId="208"/>
    <cellStyle name="20 % - Accent1 5 3 2 3 3" xfId="209"/>
    <cellStyle name="20 % - Accent1 5 3 2 4" xfId="210"/>
    <cellStyle name="20 % - Accent1 5 3 2 4 2" xfId="211"/>
    <cellStyle name="20 % - Accent1 5 3 2 5" xfId="212"/>
    <cellStyle name="20 % - Accent1 5 3 2 5 2" xfId="213"/>
    <cellStyle name="20 % - Accent1 5 3 2 6" xfId="214"/>
    <cellStyle name="20 % - Accent1 5 3 3" xfId="215"/>
    <cellStyle name="20 % - Accent1 5 3 3 2" xfId="216"/>
    <cellStyle name="20 % - Accent1 5 3 3 2 2" xfId="217"/>
    <cellStyle name="20 % - Accent1 5 3 3 2 2 2" xfId="218"/>
    <cellStyle name="20 % - Accent1 5 3 3 2 3" xfId="219"/>
    <cellStyle name="20 % - Accent1 5 3 3 3" xfId="220"/>
    <cellStyle name="20 % - Accent1 5 3 3 3 2" xfId="221"/>
    <cellStyle name="20 % - Accent1 5 3 3 3 2 2" xfId="222"/>
    <cellStyle name="20 % - Accent1 5 3 3 3 3" xfId="223"/>
    <cellStyle name="20 % - Accent1 5 3 3 4" xfId="224"/>
    <cellStyle name="20 % - Accent1 5 3 3 4 2" xfId="225"/>
    <cellStyle name="20 % - Accent1 5 3 3 5" xfId="226"/>
    <cellStyle name="20 % - Accent1 5 3 3 5 2" xfId="227"/>
    <cellStyle name="20 % - Accent1 5 3 3 6" xfId="228"/>
    <cellStyle name="20 % - Accent1 5 3 4" xfId="229"/>
    <cellStyle name="20 % - Accent1 5 3 4 2" xfId="230"/>
    <cellStyle name="20 % - Accent1 5 3 4 2 2" xfId="231"/>
    <cellStyle name="20 % - Accent1 5 3 4 2 2 2" xfId="232"/>
    <cellStyle name="20 % - Accent1 5 3 4 2 3" xfId="233"/>
    <cellStyle name="20 % - Accent1 5 3 4 3" xfId="234"/>
    <cellStyle name="20 % - Accent1 5 3 4 3 2" xfId="235"/>
    <cellStyle name="20 % - Accent1 5 3 4 3 2 2" xfId="236"/>
    <cellStyle name="20 % - Accent1 5 3 4 3 3" xfId="237"/>
    <cellStyle name="20 % - Accent1 5 3 4 4" xfId="238"/>
    <cellStyle name="20 % - Accent1 5 3 4 4 2" xfId="239"/>
    <cellStyle name="20 % - Accent1 5 3 4 5" xfId="240"/>
    <cellStyle name="20 % - Accent1 5 3 4 5 2" xfId="1826"/>
    <cellStyle name="20 % - Accent1 5 3 5" xfId="241"/>
    <cellStyle name="20 % - Accent1 5 3 5 2" xfId="242"/>
    <cellStyle name="20 % - Accent1 5 3 5 2 2" xfId="243"/>
    <cellStyle name="20 % - Accent1 5 3 5 2 2 2" xfId="244"/>
    <cellStyle name="20 % - Accent1 5 3 5 2 3" xfId="245"/>
    <cellStyle name="20 % - Accent1 5 3 5 3" xfId="246"/>
    <cellStyle name="20 % - Accent1 5 3 5 3 2" xfId="247"/>
    <cellStyle name="20 % - Accent1 5 3 5 3 2 2" xfId="248"/>
    <cellStyle name="20 % - Accent1 5 3 5 3 3" xfId="249"/>
    <cellStyle name="20 % - Accent1 5 3 5 4" xfId="250"/>
    <cellStyle name="20 % - Accent1 5 3 5 4 2" xfId="251"/>
    <cellStyle name="20 % - Accent1 5 3 5 5" xfId="252"/>
    <cellStyle name="20 % - Accent1 5 3 5 5 2" xfId="1828"/>
    <cellStyle name="20 % - Accent1 5 3 6" xfId="253"/>
    <cellStyle name="20 % - Accent1 5 3 6 2" xfId="254"/>
    <cellStyle name="20 % - Accent1 5 3 6 2 2" xfId="255"/>
    <cellStyle name="20 % - Accent1 5 3 6 3" xfId="256"/>
    <cellStyle name="20 % - Accent1 5 3 7" xfId="257"/>
    <cellStyle name="20 % - Accent1 5 3 7 2" xfId="258"/>
    <cellStyle name="20 % - Accent1 5 3 7 2 2" xfId="259"/>
    <cellStyle name="20 % - Accent1 5 3 7 3" xfId="260"/>
    <cellStyle name="20 % - Accent1 5 3 8" xfId="261"/>
    <cellStyle name="20 % - Accent1 5 3 8 2" xfId="262"/>
    <cellStyle name="20 % - Accent1 5 3 9" xfId="263"/>
    <cellStyle name="20 % - Accent1 5 3 9 2" xfId="264"/>
    <cellStyle name="20 % - Accent1 5 4" xfId="265"/>
    <cellStyle name="20 % - Accent1 5 4 2" xfId="266"/>
    <cellStyle name="20 % - Accent1 5 4 2 2" xfId="267"/>
    <cellStyle name="20 % - Accent1 5 4 2 2 2" xfId="268"/>
    <cellStyle name="20 % - Accent1 5 4 2 3" xfId="269"/>
    <cellStyle name="20 % - Accent1 5 4 3" xfId="270"/>
    <cellStyle name="20 % - Accent1 5 4 3 2" xfId="271"/>
    <cellStyle name="20 % - Accent1 5 4 3 2 2" xfId="272"/>
    <cellStyle name="20 % - Accent1 5 4 3 3" xfId="273"/>
    <cellStyle name="20 % - Accent1 5 4 4" xfId="274"/>
    <cellStyle name="20 % - Accent1 5 4 4 2" xfId="275"/>
    <cellStyle name="20 % - Accent1 5 4 5" xfId="276"/>
    <cellStyle name="20 % - Accent1 5 4 5 2" xfId="277"/>
    <cellStyle name="20 % - Accent1 5 4 6" xfId="278"/>
    <cellStyle name="20 % - Accent1 5 5" xfId="279"/>
    <cellStyle name="20 % - Accent1 5 5 2" xfId="280"/>
    <cellStyle name="20 % - Accent1 5 5 2 2" xfId="281"/>
    <cellStyle name="20 % - Accent1 5 5 2 2 2" xfId="282"/>
    <cellStyle name="20 % - Accent1 5 5 2 3" xfId="283"/>
    <cellStyle name="20 % - Accent1 5 5 3" xfId="284"/>
    <cellStyle name="20 % - Accent1 5 5 3 2" xfId="285"/>
    <cellStyle name="20 % - Accent1 5 5 3 2 2" xfId="286"/>
    <cellStyle name="20 % - Accent1 5 5 3 3" xfId="287"/>
    <cellStyle name="20 % - Accent1 5 5 4" xfId="288"/>
    <cellStyle name="20 % - Accent1 5 5 4 2" xfId="289"/>
    <cellStyle name="20 % - Accent1 5 5 5" xfId="290"/>
    <cellStyle name="20 % - Accent1 5 5 5 2" xfId="291"/>
    <cellStyle name="20 % - Accent1 5 5 6" xfId="292"/>
    <cellStyle name="20 % - Accent1 5 6" xfId="293"/>
    <cellStyle name="20 % - Accent1 5 6 2" xfId="294"/>
    <cellStyle name="20 % - Accent1 5 6 2 2" xfId="295"/>
    <cellStyle name="20 % - Accent1 5 6 2 2 2" xfId="296"/>
    <cellStyle name="20 % - Accent1 5 6 2 3" xfId="297"/>
    <cellStyle name="20 % - Accent1 5 6 3" xfId="298"/>
    <cellStyle name="20 % - Accent1 5 6 3 2" xfId="299"/>
    <cellStyle name="20 % - Accent1 5 6 3 2 2" xfId="300"/>
    <cellStyle name="20 % - Accent1 5 6 3 3" xfId="301"/>
    <cellStyle name="20 % - Accent1 5 6 4" xfId="302"/>
    <cellStyle name="20 % - Accent1 5 6 4 2" xfId="303"/>
    <cellStyle name="20 % - Accent1 5 6 5" xfId="304"/>
    <cellStyle name="20 % - Accent1 5 6 5 2" xfId="305"/>
    <cellStyle name="20 % - Accent1 5 6 6" xfId="306"/>
    <cellStyle name="20 % - Accent1 5 7" xfId="307"/>
    <cellStyle name="20 % - Accent1 5 7 2" xfId="308"/>
    <cellStyle name="20 % - Accent1 5 7 2 2" xfId="309"/>
    <cellStyle name="20 % - Accent1 5 7 2 2 2" xfId="310"/>
    <cellStyle name="20 % - Accent1 5 7 2 3" xfId="311"/>
    <cellStyle name="20 % - Accent1 5 7 3" xfId="312"/>
    <cellStyle name="20 % - Accent1 5 7 3 2" xfId="313"/>
    <cellStyle name="20 % - Accent1 5 7 3 2 2" xfId="314"/>
    <cellStyle name="20 % - Accent1 5 7 3 3" xfId="315"/>
    <cellStyle name="20 % - Accent1 5 7 4" xfId="316"/>
    <cellStyle name="20 % - Accent1 5 7 4 2" xfId="317"/>
    <cellStyle name="20 % - Accent1 5 7 5" xfId="318"/>
    <cellStyle name="20 % - Accent1 5 7 5 2" xfId="319"/>
    <cellStyle name="20 % - Accent1 5 7 6" xfId="320"/>
    <cellStyle name="20 % - Accent1 5 8" xfId="321"/>
    <cellStyle name="20 % - Accent1 5 8 2" xfId="322"/>
    <cellStyle name="20 % - Accent1 5 8 2 2" xfId="323"/>
    <cellStyle name="20 % - Accent1 5 8 2 2 2" xfId="324"/>
    <cellStyle name="20 % - Accent1 5 8 2 3" xfId="325"/>
    <cellStyle name="20 % - Accent1 5 8 3" xfId="326"/>
    <cellStyle name="20 % - Accent1 5 8 3 2" xfId="327"/>
    <cellStyle name="20 % - Accent1 5 8 3 2 2" xfId="328"/>
    <cellStyle name="20 % - Accent1 5 8 3 3" xfId="329"/>
    <cellStyle name="20 % - Accent1 5 8 4" xfId="330"/>
    <cellStyle name="20 % - Accent1 5 8 4 2" xfId="331"/>
    <cellStyle name="20 % - Accent1 5 8 5" xfId="332"/>
    <cellStyle name="20 % - Accent1 5 8 5 2" xfId="333"/>
    <cellStyle name="20 % - Accent1 5 8 6" xfId="334"/>
    <cellStyle name="20 % - Accent1 5 9" xfId="335"/>
    <cellStyle name="20 % - Accent1 5 9 2" xfId="336"/>
    <cellStyle name="20 % - Accent1 5 9 2 2" xfId="337"/>
    <cellStyle name="20 % - Accent1 5 9 3" xfId="338"/>
    <cellStyle name="20 % - Accent1 5 9 3 2" xfId="339"/>
    <cellStyle name="20 % - Accent1 5 9 4" xfId="340"/>
    <cellStyle name="Accent" xfId="2115"/>
    <cellStyle name="Accent 1" xfId="2121"/>
    <cellStyle name="Accent 2" xfId="2114"/>
    <cellStyle name="Accent 3" xfId="2113"/>
    <cellStyle name="Accent1 2" xfId="341"/>
    <cellStyle name="Accent1 2 2" xfId="342"/>
    <cellStyle name="Accent1 2 2 2" xfId="343"/>
    <cellStyle name="Accent1 2 3" xfId="344"/>
    <cellStyle name="Accent2 2" xfId="345"/>
    <cellStyle name="Accent2 2 2" xfId="346"/>
    <cellStyle name="Accent2 2 2 2" xfId="347"/>
    <cellStyle name="Accent2 2 3" xfId="348"/>
    <cellStyle name="Accent3 2" xfId="349"/>
    <cellStyle name="Accent3 2 2" xfId="350"/>
    <cellStyle name="Accent3 2 2 2" xfId="351"/>
    <cellStyle name="Accent3 2 3" xfId="352"/>
    <cellStyle name="Bad" xfId="2112"/>
    <cellStyle name="ConditionalStyle_1" xfId="353"/>
    <cellStyle name="Error" xfId="2111"/>
    <cellStyle name="Euro" xfId="354"/>
    <cellStyle name="Euro 2" xfId="355"/>
    <cellStyle name="Euro 2 2" xfId="356"/>
    <cellStyle name="Euro 2 2 2" xfId="357"/>
    <cellStyle name="Euro_TCD_Matriciel" xfId="1814"/>
    <cellStyle name="Excel Built-in Currency" xfId="358"/>
    <cellStyle name="Excel Built-in Hyperlink" xfId="359"/>
    <cellStyle name="Excel Built-in Hyperlink 2" xfId="360"/>
    <cellStyle name="Excel Built-in Normal" xfId="361"/>
    <cellStyle name="Excel Built-in Normal 1" xfId="362"/>
    <cellStyle name="Excel_BuiltIn_Hyperlink" xfId="363"/>
    <cellStyle name="Footnote" xfId="2122"/>
    <cellStyle name="Good" xfId="2110"/>
    <cellStyle name="Heading" xfId="364"/>
    <cellStyle name="Heading 1" xfId="2109"/>
    <cellStyle name="Heading 2" xfId="2103"/>
    <cellStyle name="Heading 3" xfId="2116"/>
    <cellStyle name="Heading1" xfId="365"/>
    <cellStyle name="Hyperlink" xfId="2120"/>
    <cellStyle name="Lien hypertexte 10" xfId="2117"/>
    <cellStyle name="Lien hypertexte 11" xfId="2612"/>
    <cellStyle name="Lien hypertexte 2" xfId="366"/>
    <cellStyle name="Lien hypertexte 2 2" xfId="367"/>
    <cellStyle name="Lien hypertexte 2 2 2" xfId="368"/>
    <cellStyle name="Lien hypertexte 2 3" xfId="369"/>
    <cellStyle name="Lien hypertexte 2 3 2" xfId="370"/>
    <cellStyle name="Lien hypertexte 2 3 2 2" xfId="371"/>
    <cellStyle name="Lien hypertexte 2 3 3" xfId="372"/>
    <cellStyle name="Lien hypertexte 2 4" xfId="373"/>
    <cellStyle name="Lien hypertexte 2 4 2" xfId="374"/>
    <cellStyle name="Lien hypertexte 2 5" xfId="375"/>
    <cellStyle name="Lien hypertexte 2 5 2" xfId="376"/>
    <cellStyle name="Lien hypertexte 2 6" xfId="377"/>
    <cellStyle name="Lien hypertexte 2 6 2" xfId="378"/>
    <cellStyle name="Lien hypertexte 2 7" xfId="379"/>
    <cellStyle name="Lien hypertexte 2 7 2" xfId="380"/>
    <cellStyle name="Lien hypertexte 2 8" xfId="381"/>
    <cellStyle name="Lien hypertexte 2 8 2" xfId="382"/>
    <cellStyle name="Lien hypertexte 2 9" xfId="383"/>
    <cellStyle name="Lien hypertexte 2 9 2" xfId="1815"/>
    <cellStyle name="Lien hypertexte 3" xfId="384"/>
    <cellStyle name="Lien hypertexte 3 2" xfId="385"/>
    <cellStyle name="Lien hypertexte 3 2 2" xfId="386"/>
    <cellStyle name="Lien hypertexte 3 3" xfId="387"/>
    <cellStyle name="Lien hypertexte 3 3 2" xfId="388"/>
    <cellStyle name="Lien hypertexte 3 3 2 2" xfId="389"/>
    <cellStyle name="Lien hypertexte 3 3 3" xfId="390"/>
    <cellStyle name="Lien hypertexte 3 4" xfId="391"/>
    <cellStyle name="Lien hypertexte 4" xfId="392"/>
    <cellStyle name="Lien hypertexte 4 2" xfId="393"/>
    <cellStyle name="Lien hypertexte 5" xfId="394"/>
    <cellStyle name="Lien hypertexte 5 2" xfId="395"/>
    <cellStyle name="Lien hypertexte 6" xfId="396"/>
    <cellStyle name="Lien hypertexte 6 2" xfId="397"/>
    <cellStyle name="Lien hypertexte 6 2 2" xfId="398"/>
    <cellStyle name="Lien hypertexte 6 3" xfId="399"/>
    <cellStyle name="Lien hypertexte 7" xfId="400"/>
    <cellStyle name="Lien hypertexte 7 2" xfId="401"/>
    <cellStyle name="Lien hypertexte 8" xfId="1816"/>
    <cellStyle name="Lien hypertexte 9" xfId="2102"/>
    <cellStyle name="Milliers 2" xfId="402"/>
    <cellStyle name="Milliers 2 2" xfId="403"/>
    <cellStyle name="Milliers 2 2 2" xfId="404"/>
    <cellStyle name="Milliers 2 2 2 2" xfId="405"/>
    <cellStyle name="Milliers 2 2 2 2 2" xfId="406"/>
    <cellStyle name="Milliers 2 2 2 2 2 2" xfId="407"/>
    <cellStyle name="Milliers 2 2 2 2 2 2 2" xfId="408"/>
    <cellStyle name="Milliers 2 2 2 2 2 2 2 2" xfId="2438"/>
    <cellStyle name="Milliers 2 2 2 2 2 2 2 3" xfId="1883"/>
    <cellStyle name="Milliers 2 2 2 2 2 2 3" xfId="409"/>
    <cellStyle name="Milliers 2 2 2 2 2 2 3 2" xfId="2543"/>
    <cellStyle name="Milliers 2 2 2 2 2 2 4" xfId="410"/>
    <cellStyle name="Milliers 2 2 2 2 2 2 4 2" xfId="411"/>
    <cellStyle name="Milliers 2 2 2 2 2 3" xfId="412"/>
    <cellStyle name="Milliers 2 2 2 2 2 3 2" xfId="1884"/>
    <cellStyle name="Milliers 2 2 2 2 2 3 2 2" xfId="2415"/>
    <cellStyle name="Milliers 2 2 2 2 2 3 3" xfId="2465"/>
    <cellStyle name="Milliers 2 2 2 2 2 3 4" xfId="1808"/>
    <cellStyle name="Milliers 2 2 2 2 2 4" xfId="1882"/>
    <cellStyle name="Milliers 2 2 2 2 2 4 2" xfId="2257"/>
    <cellStyle name="Milliers 2 2 2 2 2 5" xfId="2429"/>
    <cellStyle name="Milliers 2 2 2 2 3" xfId="413"/>
    <cellStyle name="Milliers 2 2 2 2 3 2" xfId="1885"/>
    <cellStyle name="Milliers 2 2 2 2 3 2 2" xfId="2570"/>
    <cellStyle name="Milliers 2 2 2 2 3 3" xfId="2599"/>
    <cellStyle name="Milliers 2 2 2 2 3 4" xfId="1707"/>
    <cellStyle name="Milliers 2 2 2 2 4" xfId="1805"/>
    <cellStyle name="Milliers 2 2 2 2 4 2" xfId="1886"/>
    <cellStyle name="Milliers 2 2 2 2 4 2 2" xfId="2483"/>
    <cellStyle name="Milliers 2 2 2 2 4 3" xfId="2517"/>
    <cellStyle name="Milliers 2 2 2 2 5" xfId="1832"/>
    <cellStyle name="Milliers 2 2 2 2 5 2" xfId="1887"/>
    <cellStyle name="Milliers 2 2 2 2 5 2 2" xfId="2402"/>
    <cellStyle name="Milliers 2 2 2 2 5 3" xfId="2357"/>
    <cellStyle name="Milliers 2 2 2 2 6" xfId="2127"/>
    <cellStyle name="Milliers 2 2 2 3" xfId="414"/>
    <cellStyle name="Milliers 2 2 2 3 2" xfId="415"/>
    <cellStyle name="Milliers 2 2 2 3 2 2" xfId="1889"/>
    <cellStyle name="Milliers 2 2 2 3 2 2 2" xfId="2134"/>
    <cellStyle name="Milliers 2 2 2 3 2 3" xfId="2468"/>
    <cellStyle name="Milliers 2 2 2 3 2 4" xfId="1809"/>
    <cellStyle name="Milliers 2 2 2 3 3" xfId="1888"/>
    <cellStyle name="Milliers 2 2 2 3 3 2" xfId="2516"/>
    <cellStyle name="Milliers 2 2 2 3 4" xfId="2339"/>
    <cellStyle name="Milliers 2 2 2 3 5" xfId="1706"/>
    <cellStyle name="Milliers 2 2 2 4" xfId="416"/>
    <cellStyle name="Milliers 2 2 2 4 2" xfId="1890"/>
    <cellStyle name="Milliers 2 2 2 4 2 2" xfId="2396"/>
    <cellStyle name="Milliers 2 2 2 4 3" xfId="2181"/>
    <cellStyle name="Milliers 2 2 2 4 4" xfId="1799"/>
    <cellStyle name="Milliers 2 2 2 5" xfId="1831"/>
    <cellStyle name="Milliers 2 2 2 5 2" xfId="1891"/>
    <cellStyle name="Milliers 2 2 2 5 2 2" xfId="2411"/>
    <cellStyle name="Milliers 2 2 2 5 3" xfId="2183"/>
    <cellStyle name="Milliers 2 2 2 6" xfId="2421"/>
    <cellStyle name="Milliers 2 2 3" xfId="417"/>
    <cellStyle name="Milliers 2 2 3 2" xfId="418"/>
    <cellStyle name="Milliers 2 2 3 2 2" xfId="1892"/>
    <cellStyle name="Milliers 2 2 3 2 2 2" xfId="2515"/>
    <cellStyle name="Milliers 2 2 3 2 3" xfId="2425"/>
    <cellStyle name="Milliers 2 2 3 2 4" xfId="1708"/>
    <cellStyle name="Milliers 2 2 3 3" xfId="1777"/>
    <cellStyle name="Milliers 2 2 3 3 2" xfId="1893"/>
    <cellStyle name="Milliers 2 2 3 3 2 2" xfId="2547"/>
    <cellStyle name="Milliers 2 2 3 3 3" xfId="2361"/>
    <cellStyle name="Milliers 2 2 3 4" xfId="1658"/>
    <cellStyle name="Milliers 2 2 3 4 2" xfId="1894"/>
    <cellStyle name="Milliers 2 2 3 4 2 2" xfId="2389"/>
    <cellStyle name="Milliers 2 2 3 4 3" xfId="2454"/>
    <cellStyle name="Milliers 2 2 3 5" xfId="1833"/>
    <cellStyle name="Milliers 2 2 3 5 2" xfId="1895"/>
    <cellStyle name="Milliers 2 2 3 5 2 2" xfId="2447"/>
    <cellStyle name="Milliers 2 2 3 5 3" xfId="2378"/>
    <cellStyle name="Milliers 2 2 3 6" xfId="2593"/>
    <cellStyle name="Milliers 2 2 3 7" xfId="1633"/>
    <cellStyle name="Milliers 2 2 4" xfId="419"/>
    <cellStyle name="Milliers 2 2 4 2" xfId="1896"/>
    <cellStyle name="Milliers 2 2 4 2 2" xfId="2174"/>
    <cellStyle name="Milliers 2 2 4 3" xfId="2163"/>
    <cellStyle name="Milliers 2 2 4 4" xfId="1705"/>
    <cellStyle name="Milliers 2 2 5" xfId="420"/>
    <cellStyle name="Milliers 2 2 5 2" xfId="421"/>
    <cellStyle name="Milliers 2 2 5 2 2" xfId="2350"/>
    <cellStyle name="Milliers 2 2 5 2 3" xfId="1897"/>
    <cellStyle name="Milliers 2 2 5 3" xfId="2273"/>
    <cellStyle name="Milliers 2 2 6" xfId="1830"/>
    <cellStyle name="Milliers 2 2 6 2" xfId="1898"/>
    <cellStyle name="Milliers 2 2 6 2 2" xfId="2246"/>
    <cellStyle name="Milliers 2 2 6 3" xfId="2301"/>
    <cellStyle name="Milliers 2 2 7" xfId="2312"/>
    <cellStyle name="Milliers 2 3" xfId="422"/>
    <cellStyle name="Milliers 2 3 2" xfId="423"/>
    <cellStyle name="Milliers 2 3 2 2" xfId="424"/>
    <cellStyle name="Milliers 2 3 2 2 2" xfId="425"/>
    <cellStyle name="Milliers 2 3 2 2 2 2" xfId="426"/>
    <cellStyle name="Milliers 2 3 2 2 2 2 2" xfId="2591"/>
    <cellStyle name="Milliers 2 3 2 2 2 2 3" xfId="1900"/>
    <cellStyle name="Milliers 2 3 2 2 2 3" xfId="427"/>
    <cellStyle name="Milliers 2 3 2 2 2 3 2" xfId="2453"/>
    <cellStyle name="Milliers 2 3 2 2 2 4" xfId="428"/>
    <cellStyle name="Milliers 2 3 2 2 2 4 2" xfId="429"/>
    <cellStyle name="Milliers 2 3 2 2 3" xfId="430"/>
    <cellStyle name="Milliers 2 3 2 2 3 2" xfId="1901"/>
    <cellStyle name="Milliers 2 3 2 2 3 2 2" xfId="2343"/>
    <cellStyle name="Milliers 2 3 2 2 3 3" xfId="2441"/>
    <cellStyle name="Milliers 2 3 2 2 3 4" xfId="1810"/>
    <cellStyle name="Milliers 2 3 2 2 4" xfId="1899"/>
    <cellStyle name="Milliers 2 3 2 2 4 2" xfId="2239"/>
    <cellStyle name="Milliers 2 3 2 2 5" xfId="2367"/>
    <cellStyle name="Milliers 2 3 2 3" xfId="431"/>
    <cellStyle name="Milliers 2 3 2 3 2" xfId="1902"/>
    <cellStyle name="Milliers 2 3 2 3 2 2" xfId="2476"/>
    <cellStyle name="Milliers 2 3 2 3 3" xfId="2281"/>
    <cellStyle name="Milliers 2 3 2 3 4" xfId="1710"/>
    <cellStyle name="Milliers 2 3 2 4" xfId="1804"/>
    <cellStyle name="Milliers 2 3 2 4 2" xfId="1903"/>
    <cellStyle name="Milliers 2 3 2 4 2 2" xfId="2319"/>
    <cellStyle name="Milliers 2 3 2 4 3" xfId="2399"/>
    <cellStyle name="Milliers 2 3 2 5" xfId="1835"/>
    <cellStyle name="Milliers 2 3 2 5 2" xfId="1904"/>
    <cellStyle name="Milliers 2 3 2 5 2 2" xfId="2360"/>
    <cellStyle name="Milliers 2 3 2 5 3" xfId="2196"/>
    <cellStyle name="Milliers 2 3 2 6" xfId="2444"/>
    <cellStyle name="Milliers 2 3 3" xfId="432"/>
    <cellStyle name="Milliers 2 3 3 2" xfId="433"/>
    <cellStyle name="Milliers 2 3 3 2 2" xfId="1906"/>
    <cellStyle name="Milliers 2 3 3 2 2 2" xfId="2311"/>
    <cellStyle name="Milliers 2 3 3 2 3" xfId="2559"/>
    <cellStyle name="Milliers 2 3 3 2 4" xfId="1811"/>
    <cellStyle name="Milliers 2 3 3 3" xfId="1905"/>
    <cellStyle name="Milliers 2 3 3 3 2" xfId="2362"/>
    <cellStyle name="Milliers 2 3 3 4" xfId="2195"/>
    <cellStyle name="Milliers 2 3 3 5" xfId="1709"/>
    <cellStyle name="Milliers 2 3 4" xfId="434"/>
    <cellStyle name="Milliers 2 3 4 2" xfId="1907"/>
    <cellStyle name="Milliers 2 3 4 2 2" xfId="2563"/>
    <cellStyle name="Milliers 2 3 4 3" xfId="2479"/>
    <cellStyle name="Milliers 2 3 4 4" xfId="1798"/>
    <cellStyle name="Milliers 2 3 5" xfId="1834"/>
    <cellStyle name="Milliers 2 3 5 2" xfId="1908"/>
    <cellStyle name="Milliers 2 3 5 2 2" xfId="2571"/>
    <cellStyle name="Milliers 2 3 5 3" xfId="2466"/>
    <cellStyle name="Milliers 2 3 6" xfId="2445"/>
    <cellStyle name="Milliers 2 4" xfId="435"/>
    <cellStyle name="Milliers 2 4 2" xfId="436"/>
    <cellStyle name="Milliers 2 4 2 2" xfId="1909"/>
    <cellStyle name="Milliers 2 4 2 2 2" xfId="2336"/>
    <cellStyle name="Milliers 2 4 2 3" xfId="2554"/>
    <cellStyle name="Milliers 2 4 2 4" xfId="1711"/>
    <cellStyle name="Milliers 2 4 3" xfId="1776"/>
    <cellStyle name="Milliers 2 4 3 2" xfId="1910"/>
    <cellStyle name="Milliers 2 4 3 2 2" xfId="2270"/>
    <cellStyle name="Milliers 2 4 3 3" xfId="2194"/>
    <cellStyle name="Milliers 2 4 4" xfId="1659"/>
    <cellStyle name="Milliers 2 4 4 2" xfId="1911"/>
    <cellStyle name="Milliers 2 4 4 2 2" xfId="2176"/>
    <cellStyle name="Milliers 2 4 4 3" xfId="2573"/>
    <cellStyle name="Milliers 2 4 5" xfId="1836"/>
    <cellStyle name="Milliers 2 4 5 2" xfId="1912"/>
    <cellStyle name="Milliers 2 4 5 2 2" xfId="2352"/>
    <cellStyle name="Milliers 2 4 5 3" xfId="2307"/>
    <cellStyle name="Milliers 2 4 6" xfId="2337"/>
    <cellStyle name="Milliers 2 4 7" xfId="1632"/>
    <cellStyle name="Milliers 2 5" xfId="437"/>
    <cellStyle name="Milliers 2 5 2" xfId="1913"/>
    <cellStyle name="Milliers 2 5 2 2" xfId="2605"/>
    <cellStyle name="Milliers 2 5 3" xfId="2406"/>
    <cellStyle name="Milliers 2 5 4" xfId="1704"/>
    <cellStyle name="Milliers 2 6" xfId="438"/>
    <cellStyle name="Milliers 2 6 2" xfId="439"/>
    <cellStyle name="Milliers 2 6 2 2" xfId="2142"/>
    <cellStyle name="Milliers 2 6 2 3" xfId="1914"/>
    <cellStyle name="Milliers 2 6 3" xfId="2451"/>
    <cellStyle name="Milliers 2 7" xfId="1829"/>
    <cellStyle name="Milliers 2 7 2" xfId="1915"/>
    <cellStyle name="Milliers 2 7 2 2" xfId="2467"/>
    <cellStyle name="Milliers 2 7 3" xfId="2514"/>
    <cellStyle name="Milliers 2 8" xfId="2251"/>
    <cellStyle name="Milliers 3" xfId="440"/>
    <cellStyle name="Milliers 3 2" xfId="441"/>
    <cellStyle name="Milliers 3 2 2" xfId="442"/>
    <cellStyle name="Milliers 3 2 2 2" xfId="443"/>
    <cellStyle name="Milliers 3 2 2 2 2" xfId="1916"/>
    <cellStyle name="Milliers 3 2 2 2 2 2" xfId="2328"/>
    <cellStyle name="Milliers 3 2 2 2 3" xfId="2435"/>
    <cellStyle name="Milliers 3 2 2 2 4" xfId="1714"/>
    <cellStyle name="Milliers 3 2 2 3" xfId="1779"/>
    <cellStyle name="Milliers 3 2 2 3 2" xfId="1917"/>
    <cellStyle name="Milliers 3 2 2 3 2 2" xfId="2218"/>
    <cellStyle name="Milliers 3 2 2 3 3" xfId="2272"/>
    <cellStyle name="Milliers 3 2 2 4" xfId="1662"/>
    <cellStyle name="Milliers 3 2 2 4 2" xfId="1918"/>
    <cellStyle name="Milliers 3 2 2 4 2 2" xfId="2164"/>
    <cellStyle name="Milliers 3 2 2 4 3" xfId="2417"/>
    <cellStyle name="Milliers 3 2 2 5" xfId="1839"/>
    <cellStyle name="Milliers 3 2 2 5 2" xfId="1919"/>
    <cellStyle name="Milliers 3 2 2 5 2 2" xfId="2383"/>
    <cellStyle name="Milliers 3 2 2 5 3" xfId="2315"/>
    <cellStyle name="Milliers 3 2 2 6" xfId="2155"/>
    <cellStyle name="Milliers 3 2 2 7" xfId="1635"/>
    <cellStyle name="Milliers 3 2 3" xfId="444"/>
    <cellStyle name="Milliers 3 2 3 2" xfId="1920"/>
    <cellStyle name="Milliers 3 2 3 2 2" xfId="2498"/>
    <cellStyle name="Milliers 3 2 3 3" xfId="2458"/>
    <cellStyle name="Milliers 3 2 3 4" xfId="1713"/>
    <cellStyle name="Milliers 3 2 4" xfId="1757"/>
    <cellStyle name="Milliers 3 2 4 2" xfId="1921"/>
    <cellStyle name="Milliers 3 2 4 2 2" xfId="2598"/>
    <cellStyle name="Milliers 3 2 4 3" xfId="2449"/>
    <cellStyle name="Milliers 3 2 5" xfId="1661"/>
    <cellStyle name="Milliers 3 2 5 2" xfId="1922"/>
    <cellStyle name="Milliers 3 2 5 2 2" xfId="2230"/>
    <cellStyle name="Milliers 3 2 5 3" xfId="2513"/>
    <cellStyle name="Milliers 3 2 6" xfId="1838"/>
    <cellStyle name="Milliers 3 2 6 2" xfId="1923"/>
    <cellStyle name="Milliers 3 2 6 2 2" xfId="2545"/>
    <cellStyle name="Milliers 3 2 6 3" xfId="2137"/>
    <cellStyle name="Milliers 3 2 7" xfId="2146"/>
    <cellStyle name="Milliers 3 2 8" xfId="1613"/>
    <cellStyle name="Milliers 3 3" xfId="445"/>
    <cellStyle name="Milliers 3 3 2" xfId="446"/>
    <cellStyle name="Milliers 3 3 2 2" xfId="1924"/>
    <cellStyle name="Milliers 3 3 2 2 2" xfId="2132"/>
    <cellStyle name="Milliers 3 3 2 3" xfId="2256"/>
    <cellStyle name="Milliers 3 3 2 4" xfId="1715"/>
    <cellStyle name="Milliers 3 3 3" xfId="1778"/>
    <cellStyle name="Milliers 3 3 3 2" xfId="1925"/>
    <cellStyle name="Milliers 3 3 3 2 2" xfId="2512"/>
    <cellStyle name="Milliers 3 3 3 3" xfId="2354"/>
    <cellStyle name="Milliers 3 3 4" xfId="1663"/>
    <cellStyle name="Milliers 3 3 4 2" xfId="1926"/>
    <cellStyle name="Milliers 3 3 4 2 2" xfId="2309"/>
    <cellStyle name="Milliers 3 3 4 3" xfId="2477"/>
    <cellStyle name="Milliers 3 3 5" xfId="1840"/>
    <cellStyle name="Milliers 3 3 5 2" xfId="1927"/>
    <cellStyle name="Milliers 3 3 5 2 2" xfId="2298"/>
    <cellStyle name="Milliers 3 3 5 3" xfId="2582"/>
    <cellStyle name="Milliers 3 3 6" xfId="2463"/>
    <cellStyle name="Milliers 3 3 7" xfId="1634"/>
    <cellStyle name="Milliers 3 4" xfId="447"/>
    <cellStyle name="Milliers 3 4 2" xfId="1928"/>
    <cellStyle name="Milliers 3 4 2 2" xfId="2386"/>
    <cellStyle name="Milliers 3 4 3" xfId="2154"/>
    <cellStyle name="Milliers 3 4 4" xfId="1712"/>
    <cellStyle name="Milliers 3 5" xfId="1756"/>
    <cellStyle name="Milliers 3 5 2" xfId="1929"/>
    <cellStyle name="Milliers 3 5 2 2" xfId="2511"/>
    <cellStyle name="Milliers 3 5 3" xfId="2446"/>
    <cellStyle name="Milliers 3 6" xfId="1660"/>
    <cellStyle name="Milliers 3 6 2" xfId="1930"/>
    <cellStyle name="Milliers 3 6 2 2" xfId="2148"/>
    <cellStyle name="Milliers 3 6 3" xfId="2375"/>
    <cellStyle name="Milliers 3 7" xfId="1837"/>
    <cellStyle name="Milliers 3 7 2" xfId="1931"/>
    <cellStyle name="Milliers 3 7 2 2" xfId="2410"/>
    <cellStyle name="Milliers 3 7 3" xfId="2345"/>
    <cellStyle name="Milliers 3 8" xfId="2151"/>
    <cellStyle name="Milliers 3 9" xfId="1612"/>
    <cellStyle name="Monétaire" xfId="1" builtinId="4"/>
    <cellStyle name="Monétaire 2" xfId="448"/>
    <cellStyle name="Monétaire 2 2" xfId="449"/>
    <cellStyle name="Monétaire 2 2 2" xfId="450"/>
    <cellStyle name="Monétaire 2 2 2 2" xfId="1932"/>
    <cellStyle name="Monétaire 2 2 2 2 2" xfId="2188"/>
    <cellStyle name="Monétaire 2 2 2 3" xfId="2267"/>
    <cellStyle name="Monétaire 2 2 2 4" xfId="1717"/>
    <cellStyle name="Monétaire 2 2 3" xfId="1780"/>
    <cellStyle name="Monétaire 2 2 3 2" xfId="1933"/>
    <cellStyle name="Monétaire 2 2 3 2 2" xfId="2522"/>
    <cellStyle name="Monétaire 2 2 3 3" xfId="2562"/>
    <cellStyle name="Monétaire 2 2 4" xfId="1665"/>
    <cellStyle name="Monétaire 2 2 4 2" xfId="1934"/>
    <cellStyle name="Monétaire 2 2 4 2 2" xfId="2552"/>
    <cellStyle name="Monétaire 2 2 4 3" xfId="2528"/>
    <cellStyle name="Monétaire 2 2 5" xfId="1842"/>
    <cellStyle name="Monétaire 2 2 5 2" xfId="1935"/>
    <cellStyle name="Monétaire 2 2 5 2 2" xfId="2262"/>
    <cellStyle name="Monétaire 2 2 5 3" xfId="2452"/>
    <cellStyle name="Monétaire 2 2 6" xfId="2510"/>
    <cellStyle name="Monétaire 2 2 7" xfId="1636"/>
    <cellStyle name="Monétaire 2 3" xfId="451"/>
    <cellStyle name="Monétaire 2 3 2" xfId="452"/>
    <cellStyle name="Monétaire 2 3 2 2" xfId="1937"/>
    <cellStyle name="Monétaire 2 3 2 2 2" xfId="2535"/>
    <cellStyle name="Monétaire 2 3 2 3" xfId="2437"/>
    <cellStyle name="Monétaire 2 3 2 4" xfId="1812"/>
    <cellStyle name="Monétaire 2 3 3" xfId="1806"/>
    <cellStyle name="Monétaire 2 3 3 2" xfId="2096"/>
    <cellStyle name="Monétaire 2 3 3 2 2" xfId="2170"/>
    <cellStyle name="Monétaire 2 3 4" xfId="1936"/>
    <cellStyle name="Monétaire 2 3 4 2" xfId="2548"/>
    <cellStyle name="Monétaire 2 3 5" xfId="2145"/>
    <cellStyle name="Monétaire 2 3 6" xfId="1716"/>
    <cellStyle name="Monétaire 2 4" xfId="1758"/>
    <cellStyle name="Monétaire 2 4 2" xfId="1938"/>
    <cellStyle name="Monétaire 2 4 2 2" xfId="2144"/>
    <cellStyle name="Monétaire 2 4 3" xfId="2419"/>
    <cellStyle name="Monétaire 2 5" xfId="1664"/>
    <cellStyle name="Monétaire 2 5 2" xfId="1939"/>
    <cellStyle name="Monétaire 2 5 2 2" xfId="2413"/>
    <cellStyle name="Monétaire 2 5 3" xfId="2250"/>
    <cellStyle name="Monétaire 2 6" xfId="1817"/>
    <cellStyle name="Monétaire 2 6 2" xfId="1881"/>
    <cellStyle name="Monétaire 2 6 2 2" xfId="1941"/>
    <cellStyle name="Monétaire 2 6 2 2 2" xfId="2129"/>
    <cellStyle name="Monétaire 2 6 2 3" xfId="2469"/>
    <cellStyle name="Monétaire 2 6 3" xfId="1940"/>
    <cellStyle name="Monétaire 2 6 3 2" xfId="2260"/>
    <cellStyle name="Monétaire 2 6 4" xfId="2283"/>
    <cellStyle name="Monétaire 2 7" xfId="1822"/>
    <cellStyle name="Monétaire 2 7 2" xfId="1841"/>
    <cellStyle name="Monétaire 2 7 2 2" xfId="1942"/>
    <cellStyle name="Monétaire 2 7 2 2 2" xfId="2353"/>
    <cellStyle name="Monétaire 2 7 2 3" xfId="2478"/>
    <cellStyle name="Monétaire 2 7 3" xfId="2284"/>
    <cellStyle name="Monétaire 2 8" xfId="2171"/>
    <cellStyle name="Monétaire 2 9" xfId="1614"/>
    <cellStyle name="Monétaire 3" xfId="453"/>
    <cellStyle name="Monétaire 3 10" xfId="1666"/>
    <cellStyle name="Monétaire 3 10 2" xfId="1943"/>
    <cellStyle name="Monétaire 3 10 2 2" xfId="2407"/>
    <cellStyle name="Monétaire 3 10 3" xfId="2457"/>
    <cellStyle name="Monétaire 3 11" xfId="1823"/>
    <cellStyle name="Monétaire 3 11 2" xfId="1843"/>
    <cellStyle name="Monétaire 3 11 2 2" xfId="1944"/>
    <cellStyle name="Monétaire 3 11 2 2 2" xfId="2567"/>
    <cellStyle name="Monétaire 3 11 2 3" xfId="2356"/>
    <cellStyle name="Monétaire 3 11 3" xfId="2314"/>
    <cellStyle name="Monétaire 3 12" xfId="2097"/>
    <cellStyle name="Monétaire 3 12 2" xfId="2534"/>
    <cellStyle name="Monétaire 3 13" xfId="2252"/>
    <cellStyle name="Monétaire 3 14" xfId="1615"/>
    <cellStyle name="Monétaire 3 2" xfId="454"/>
    <cellStyle name="Monétaire 3 2 10" xfId="1825"/>
    <cellStyle name="Monétaire 3 2 10 2" xfId="1844"/>
    <cellStyle name="Monétaire 3 2 10 2 2" xfId="1945"/>
    <cellStyle name="Monétaire 3 2 10 2 2 2" xfId="2186"/>
    <cellStyle name="Monétaire 3 2 10 2 3" xfId="2486"/>
    <cellStyle name="Monétaire 3 2 10 3" xfId="2594"/>
    <cellStyle name="Monétaire 3 2 11" xfId="2098"/>
    <cellStyle name="Monétaire 3 2 11 2" xfId="2426"/>
    <cellStyle name="Monétaire 3 2 12" xfId="2509"/>
    <cellStyle name="Monétaire 3 2 13" xfId="1616"/>
    <cellStyle name="Monétaire 3 2 2" xfId="455"/>
    <cellStyle name="Monétaire 3 2 2 2" xfId="456"/>
    <cellStyle name="Monétaire 3 2 2 2 2" xfId="457"/>
    <cellStyle name="Monétaire 3 2 2 2 2 2" xfId="458"/>
    <cellStyle name="Monétaire 3 2 2 2 2 2 2" xfId="1946"/>
    <cellStyle name="Monétaire 3 2 2 2 2 2 2 2" xfId="2237"/>
    <cellStyle name="Monétaire 3 2 2 2 2 2 3" xfId="2370"/>
    <cellStyle name="Monétaire 3 2 2 2 2 2 4" xfId="1722"/>
    <cellStyle name="Monétaire 3 2 2 2 2 3" xfId="1784"/>
    <cellStyle name="Monétaire 3 2 2 2 2 3 2" xfId="1947"/>
    <cellStyle name="Monétaire 3 2 2 2 2 3 2 2" xfId="2576"/>
    <cellStyle name="Monétaire 3 2 2 2 2 3 3" xfId="2324"/>
    <cellStyle name="Monétaire 3 2 2 2 2 4" xfId="1670"/>
    <cellStyle name="Monétaire 3 2 2 2 2 4 2" xfId="1948"/>
    <cellStyle name="Monétaire 3 2 2 2 2 4 2 2" xfId="2390"/>
    <cellStyle name="Monétaire 3 2 2 2 2 4 3" xfId="2184"/>
    <cellStyle name="Monétaire 3 2 2 2 2 5" xfId="1847"/>
    <cellStyle name="Monétaire 3 2 2 2 2 5 2" xfId="1949"/>
    <cellStyle name="Monétaire 3 2 2 2 2 5 2 2" xfId="2395"/>
    <cellStyle name="Monétaire 3 2 2 2 2 5 3" xfId="2274"/>
    <cellStyle name="Monétaire 3 2 2 2 2 6" xfId="2282"/>
    <cellStyle name="Monétaire 3 2 2 2 2 7" xfId="1640"/>
    <cellStyle name="Monétaire 3 2 2 2 3" xfId="459"/>
    <cellStyle name="Monétaire 3 2 2 2 3 2" xfId="1950"/>
    <cellStyle name="Monétaire 3 2 2 2 3 2 2" xfId="2189"/>
    <cellStyle name="Monétaire 3 2 2 2 3 3" xfId="2166"/>
    <cellStyle name="Monétaire 3 2 2 2 3 4" xfId="1721"/>
    <cellStyle name="Monétaire 3 2 2 2 4" xfId="1762"/>
    <cellStyle name="Monétaire 3 2 2 2 4 2" xfId="1951"/>
    <cellStyle name="Monétaire 3 2 2 2 4 2 2" xfId="2508"/>
    <cellStyle name="Monétaire 3 2 2 2 4 3" xfId="2232"/>
    <cellStyle name="Monétaire 3 2 2 2 5" xfId="1669"/>
    <cellStyle name="Monétaire 3 2 2 2 5 2" xfId="1952"/>
    <cellStyle name="Monétaire 3 2 2 2 5 2 2" xfId="2133"/>
    <cellStyle name="Monétaire 3 2 2 2 5 3" xfId="2130"/>
    <cellStyle name="Monétaire 3 2 2 2 6" xfId="1846"/>
    <cellStyle name="Monétaire 3 2 2 2 6 2" xfId="1953"/>
    <cellStyle name="Monétaire 3 2 2 2 6 2 2" xfId="2430"/>
    <cellStyle name="Monétaire 3 2 2 2 6 3" xfId="2135"/>
    <cellStyle name="Monétaire 3 2 2 2 7" xfId="2290"/>
    <cellStyle name="Monétaire 3 2 2 2 8" xfId="1618"/>
    <cellStyle name="Monétaire 3 2 2 3" xfId="460"/>
    <cellStyle name="Monétaire 3 2 2 3 2" xfId="461"/>
    <cellStyle name="Monétaire 3 2 2 3 2 2" xfId="1954"/>
    <cellStyle name="Monétaire 3 2 2 3 2 2 2" xfId="2377"/>
    <cellStyle name="Monétaire 3 2 2 3 2 3" xfId="2280"/>
    <cellStyle name="Monétaire 3 2 2 3 2 4" xfId="1723"/>
    <cellStyle name="Monétaire 3 2 2 3 3" xfId="1783"/>
    <cellStyle name="Monétaire 3 2 2 3 3 2" xfId="1955"/>
    <cellStyle name="Monétaire 3 2 2 3 3 2 2" xfId="2287"/>
    <cellStyle name="Monétaire 3 2 2 3 3 3" xfId="2162"/>
    <cellStyle name="Monétaire 3 2 2 3 4" xfId="1671"/>
    <cellStyle name="Monétaire 3 2 2 3 4 2" xfId="1956"/>
    <cellStyle name="Monétaire 3 2 2 3 4 2 2" xfId="2300"/>
    <cellStyle name="Monétaire 3 2 2 3 4 3" xfId="2529"/>
    <cellStyle name="Monétaire 3 2 2 3 5" xfId="1848"/>
    <cellStyle name="Monétaire 3 2 2 3 5 2" xfId="1957"/>
    <cellStyle name="Monétaire 3 2 2 3 5 2 2" xfId="2271"/>
    <cellStyle name="Monétaire 3 2 2 3 5 3" xfId="2254"/>
    <cellStyle name="Monétaire 3 2 2 3 6" xfId="2359"/>
    <cellStyle name="Monétaire 3 2 2 3 7" xfId="1639"/>
    <cellStyle name="Monétaire 3 2 2 4" xfId="462"/>
    <cellStyle name="Monétaire 3 2 2 4 2" xfId="1958"/>
    <cellStyle name="Monétaire 3 2 2 4 2 2" xfId="2507"/>
    <cellStyle name="Monétaire 3 2 2 4 3" xfId="2566"/>
    <cellStyle name="Monétaire 3 2 2 4 4" xfId="1720"/>
    <cellStyle name="Monétaire 3 2 2 5" xfId="1761"/>
    <cellStyle name="Monétaire 3 2 2 5 2" xfId="1959"/>
    <cellStyle name="Monétaire 3 2 2 5 2 2" xfId="2436"/>
    <cellStyle name="Monétaire 3 2 2 5 3" xfId="2380"/>
    <cellStyle name="Monétaire 3 2 2 6" xfId="1668"/>
    <cellStyle name="Monétaire 3 2 2 6 2" xfId="1960"/>
    <cellStyle name="Monétaire 3 2 2 6 2 2" xfId="2279"/>
    <cellStyle name="Monétaire 3 2 2 6 3" xfId="2149"/>
    <cellStyle name="Monétaire 3 2 2 7" xfId="1845"/>
    <cellStyle name="Monétaire 3 2 2 7 2" xfId="1961"/>
    <cellStyle name="Monétaire 3 2 2 7 2 2" xfId="2190"/>
    <cellStyle name="Monétaire 3 2 2 7 3" xfId="2295"/>
    <cellStyle name="Monétaire 3 2 2 8" xfId="2173"/>
    <cellStyle name="Monétaire 3 2 2 9" xfId="1617"/>
    <cellStyle name="Monétaire 3 2 3" xfId="463"/>
    <cellStyle name="Monétaire 3 2 3 2" xfId="464"/>
    <cellStyle name="Monétaire 3 2 3 2 2" xfId="465"/>
    <cellStyle name="Monétaire 3 2 3 2 2 2" xfId="466"/>
    <cellStyle name="Monétaire 3 2 3 2 2 2 2" xfId="1962"/>
    <cellStyle name="Monétaire 3 2 3 2 2 2 2 2" xfId="2610"/>
    <cellStyle name="Monétaire 3 2 3 2 2 2 3" xfId="2609"/>
    <cellStyle name="Monétaire 3 2 3 2 2 2 4" xfId="1726"/>
    <cellStyle name="Monétaire 3 2 3 2 2 3" xfId="1786"/>
    <cellStyle name="Monétaire 3 2 3 2 2 3 2" xfId="1963"/>
    <cellStyle name="Monétaire 3 2 3 2 2 3 2 2" xfId="2588"/>
    <cellStyle name="Monétaire 3 2 3 2 2 3 3" xfId="2583"/>
    <cellStyle name="Monétaire 3 2 3 2 2 4" xfId="1674"/>
    <cellStyle name="Monétaire 3 2 3 2 2 4 2" xfId="1964"/>
    <cellStyle name="Monétaire 3 2 3 2 2 4 2 2" xfId="2382"/>
    <cellStyle name="Monétaire 3 2 3 2 2 4 3" xfId="2394"/>
    <cellStyle name="Monétaire 3 2 3 2 2 5" xfId="1851"/>
    <cellStyle name="Monétaire 3 2 3 2 2 5 2" xfId="1965"/>
    <cellStyle name="Monétaire 3 2 3 2 2 5 2 2" xfId="2393"/>
    <cellStyle name="Monétaire 3 2 3 2 2 5 3" xfId="2506"/>
    <cellStyle name="Monétaire 3 2 3 2 2 6" xfId="2167"/>
    <cellStyle name="Monétaire 3 2 3 2 2 7" xfId="1642"/>
    <cellStyle name="Monétaire 3 2 3 2 3" xfId="467"/>
    <cellStyle name="Monétaire 3 2 3 2 3 2" xfId="1966"/>
    <cellStyle name="Monétaire 3 2 3 2 3 2 2" xfId="2363"/>
    <cellStyle name="Monétaire 3 2 3 2 3 3" xfId="2263"/>
    <cellStyle name="Monétaire 3 2 3 2 3 4" xfId="1725"/>
    <cellStyle name="Monétaire 3 2 3 2 4" xfId="1764"/>
    <cellStyle name="Monétaire 3 2 3 2 4 2" xfId="1967"/>
    <cellStyle name="Monétaire 3 2 3 2 4 2 2" xfId="2131"/>
    <cellStyle name="Monétaire 3 2 3 2 4 3" xfId="2403"/>
    <cellStyle name="Monétaire 3 2 3 2 5" xfId="1673"/>
    <cellStyle name="Monétaire 3 2 3 2 5 2" xfId="1968"/>
    <cellStyle name="Monétaire 3 2 3 2 5 2 2" xfId="2355"/>
    <cellStyle name="Monétaire 3 2 3 2 5 3" xfId="2521"/>
    <cellStyle name="Monétaire 3 2 3 2 6" xfId="1850"/>
    <cellStyle name="Monétaire 3 2 3 2 6 2" xfId="1969"/>
    <cellStyle name="Monétaire 3 2 3 2 6 2 2" xfId="2124"/>
    <cellStyle name="Monétaire 3 2 3 2 6 3" xfId="2392"/>
    <cellStyle name="Monétaire 3 2 3 2 7" xfId="2331"/>
    <cellStyle name="Monétaire 3 2 3 2 8" xfId="1620"/>
    <cellStyle name="Monétaire 3 2 3 3" xfId="468"/>
    <cellStyle name="Monétaire 3 2 3 3 2" xfId="469"/>
    <cellStyle name="Monétaire 3 2 3 3 2 2" xfId="1970"/>
    <cellStyle name="Monétaire 3 2 3 3 2 2 2" xfId="2505"/>
    <cellStyle name="Monétaire 3 2 3 3 2 3" xfId="2225"/>
    <cellStyle name="Monétaire 3 2 3 3 2 4" xfId="1727"/>
    <cellStyle name="Monétaire 3 2 3 3 3" xfId="1785"/>
    <cellStyle name="Monétaire 3 2 3 3 3 2" xfId="1971"/>
    <cellStyle name="Monétaire 3 2 3 3 3 2 2" xfId="2388"/>
    <cellStyle name="Monétaire 3 2 3 3 3 3" xfId="2422"/>
    <cellStyle name="Monétaire 3 2 3 3 4" xfId="1675"/>
    <cellStyle name="Monétaire 3 2 3 3 4 2" xfId="1972"/>
    <cellStyle name="Monétaire 3 2 3 3 4 2 2" xfId="2504"/>
    <cellStyle name="Monétaire 3 2 3 3 4 3" xfId="2397"/>
    <cellStyle name="Monétaire 3 2 3 3 5" xfId="1852"/>
    <cellStyle name="Monétaire 3 2 3 3 5 2" xfId="1973"/>
    <cellStyle name="Monétaire 3 2 3 3 5 2 2" xfId="2187"/>
    <cellStyle name="Monétaire 3 2 3 3 5 3" xfId="2175"/>
    <cellStyle name="Monétaire 3 2 3 3 6" xfId="2428"/>
    <cellStyle name="Monétaire 3 2 3 3 7" xfId="1641"/>
    <cellStyle name="Monétaire 3 2 3 4" xfId="470"/>
    <cellStyle name="Monétaire 3 2 3 4 2" xfId="1974"/>
    <cellStyle name="Monétaire 3 2 3 4 2 2" xfId="2330"/>
    <cellStyle name="Monétaire 3 2 3 4 3" xfId="2470"/>
    <cellStyle name="Monétaire 3 2 3 4 4" xfId="1724"/>
    <cellStyle name="Monétaire 3 2 3 5" xfId="1763"/>
    <cellStyle name="Monétaire 3 2 3 5 2" xfId="1975"/>
    <cellStyle name="Monétaire 3 2 3 5 2 2" xfId="2342"/>
    <cellStyle name="Monétaire 3 2 3 5 3" xfId="2289"/>
    <cellStyle name="Monétaire 3 2 3 6" xfId="1672"/>
    <cellStyle name="Monétaire 3 2 3 6 2" xfId="1976"/>
    <cellStyle name="Monétaire 3 2 3 6 2 2" xfId="2550"/>
    <cellStyle name="Monétaire 3 2 3 6 3" xfId="2431"/>
    <cellStyle name="Monétaire 3 2 3 7" xfId="1849"/>
    <cellStyle name="Monétaire 3 2 3 7 2" xfId="1977"/>
    <cellStyle name="Monétaire 3 2 3 7 2 2" xfId="2153"/>
    <cellStyle name="Monétaire 3 2 3 7 3" xfId="2229"/>
    <cellStyle name="Monétaire 3 2 3 8" xfId="2247"/>
    <cellStyle name="Monétaire 3 2 3 9" xfId="1619"/>
    <cellStyle name="Monétaire 3 2 4" xfId="471"/>
    <cellStyle name="Monétaire 3 2 4 2" xfId="472"/>
    <cellStyle name="Monétaire 3 2 4 2 2" xfId="473"/>
    <cellStyle name="Monétaire 3 2 4 2 2 2" xfId="1978"/>
    <cellStyle name="Monétaire 3 2 4 2 2 2 2" xfId="2235"/>
    <cellStyle name="Monétaire 3 2 4 2 2 3" xfId="2520"/>
    <cellStyle name="Monétaire 3 2 4 2 2 4" xfId="1729"/>
    <cellStyle name="Monétaire 3 2 4 2 3" xfId="1787"/>
    <cellStyle name="Monétaire 3 2 4 2 3 2" xfId="1979"/>
    <cellStyle name="Monétaire 3 2 4 2 3 2 2" xfId="2224"/>
    <cellStyle name="Monétaire 3 2 4 2 3 3" xfId="2217"/>
    <cellStyle name="Monétaire 3 2 4 2 4" xfId="1677"/>
    <cellStyle name="Monétaire 3 2 4 2 4 2" xfId="1980"/>
    <cellStyle name="Monétaire 3 2 4 2 4 2 2" xfId="2578"/>
    <cellStyle name="Monétaire 3 2 4 2 4 3" xfId="2369"/>
    <cellStyle name="Monétaire 3 2 4 2 5" xfId="1854"/>
    <cellStyle name="Monétaire 3 2 4 2 5 2" xfId="1981"/>
    <cellStyle name="Monétaire 3 2 4 2 5 2 2" xfId="2580"/>
    <cellStyle name="Monétaire 3 2 4 2 5 3" xfId="2320"/>
    <cellStyle name="Monétaire 3 2 4 2 6" xfId="2351"/>
    <cellStyle name="Monétaire 3 2 4 2 7" xfId="1643"/>
    <cellStyle name="Monétaire 3 2 4 3" xfId="474"/>
    <cellStyle name="Monétaire 3 2 4 3 2" xfId="1982"/>
    <cellStyle name="Monétaire 3 2 4 3 2 2" xfId="2523"/>
    <cellStyle name="Monétaire 3 2 4 3 3" xfId="2322"/>
    <cellStyle name="Monétaire 3 2 4 3 4" xfId="1728"/>
    <cellStyle name="Monétaire 3 2 4 4" xfId="1765"/>
    <cellStyle name="Monétaire 3 2 4 4 2" xfId="1983"/>
    <cellStyle name="Monétaire 3 2 4 4 2 2" xfId="2544"/>
    <cellStyle name="Monétaire 3 2 4 4 3" xfId="2442"/>
    <cellStyle name="Monétaire 3 2 4 5" xfId="1676"/>
    <cellStyle name="Monétaire 3 2 4 5 2" xfId="1984"/>
    <cellStyle name="Monétaire 3 2 4 5 2 2" xfId="2493"/>
    <cellStyle name="Monétaire 3 2 4 5 3" xfId="2537"/>
    <cellStyle name="Monétaire 3 2 4 6" xfId="1853"/>
    <cellStyle name="Monétaire 3 2 4 6 2" xfId="1985"/>
    <cellStyle name="Monétaire 3 2 4 6 2 2" xfId="2589"/>
    <cellStyle name="Monétaire 3 2 4 6 3" xfId="2584"/>
    <cellStyle name="Monétaire 3 2 4 7" xfId="2259"/>
    <cellStyle name="Monétaire 3 2 4 8" xfId="1621"/>
    <cellStyle name="Monétaire 3 2 5" xfId="475"/>
    <cellStyle name="Monétaire 3 2 5 2" xfId="476"/>
    <cellStyle name="Monétaire 3 2 5 2 2" xfId="1986"/>
    <cellStyle name="Monétaire 3 2 5 2 2 2" xfId="2600"/>
    <cellStyle name="Monétaire 3 2 5 2 3" xfId="2223"/>
    <cellStyle name="Monétaire 3 2 5 2 4" xfId="1730"/>
    <cellStyle name="Monétaire 3 2 5 3" xfId="1802"/>
    <cellStyle name="Monétaire 3 2 5 3 2" xfId="1987"/>
    <cellStyle name="Monétaire 3 2 5 3 2 2" xfId="2503"/>
    <cellStyle name="Monétaire 3 2 5 3 3" xfId="2245"/>
    <cellStyle name="Monétaire 3 2 5 4" xfId="1678"/>
    <cellStyle name="Monétaire 3 2 5 4 2" xfId="1988"/>
    <cellStyle name="Monétaire 3 2 5 4 2 2" xfId="2269"/>
    <cellStyle name="Monétaire 3 2 5 4 3" xfId="2326"/>
    <cellStyle name="Monétaire 3 2 5 5" xfId="1855"/>
    <cellStyle name="Monétaire 3 2 5 5 2" xfId="1989"/>
    <cellStyle name="Monétaire 3 2 5 5 2 2" xfId="2474"/>
    <cellStyle name="Monétaire 3 2 5 5 3" xfId="2216"/>
    <cellStyle name="Monétaire 3 2 5 6" xfId="2416"/>
    <cellStyle name="Monétaire 3 2 5 7" xfId="1656"/>
    <cellStyle name="Monétaire 3 2 6" xfId="477"/>
    <cellStyle name="Monétaire 3 2 6 2" xfId="478"/>
    <cellStyle name="Monétaire 3 2 6 2 2" xfId="1990"/>
    <cellStyle name="Monétaire 3 2 6 2 2 2" xfId="2398"/>
    <cellStyle name="Monétaire 3 2 6 2 3" xfId="2459"/>
    <cellStyle name="Monétaire 3 2 6 2 4" xfId="1731"/>
    <cellStyle name="Monétaire 3 2 6 3" xfId="1782"/>
    <cellStyle name="Monétaire 3 2 6 3 2" xfId="1991"/>
    <cellStyle name="Monétaire 3 2 6 3 2 2" xfId="2387"/>
    <cellStyle name="Monétaire 3 2 6 3 3" xfId="2266"/>
    <cellStyle name="Monétaire 3 2 6 4" xfId="1679"/>
    <cellStyle name="Monétaire 3 2 6 4 2" xfId="1992"/>
    <cellStyle name="Monétaire 3 2 6 4 2 2" xfId="2305"/>
    <cellStyle name="Monétaire 3 2 6 4 3" xfId="2556"/>
    <cellStyle name="Monétaire 3 2 6 5" xfId="1856"/>
    <cellStyle name="Monétaire 3 2 6 5 2" xfId="1993"/>
    <cellStyle name="Monétaire 3 2 6 5 2 2" xfId="2579"/>
    <cellStyle name="Monétaire 3 2 6 5 3" xfId="2221"/>
    <cellStyle name="Monétaire 3 2 6 6" xfId="2215"/>
    <cellStyle name="Monétaire 3 2 6 7" xfId="1638"/>
    <cellStyle name="Monétaire 3 2 7" xfId="479"/>
    <cellStyle name="Monétaire 3 2 7 2" xfId="1994"/>
    <cellStyle name="Monétaire 3 2 7 2 2" xfId="2286"/>
    <cellStyle name="Monétaire 3 2 7 3" xfId="2497"/>
    <cellStyle name="Monétaire 3 2 7 4" xfId="1719"/>
    <cellStyle name="Monétaire 3 2 8" xfId="1760"/>
    <cellStyle name="Monétaire 3 2 8 2" xfId="1995"/>
    <cellStyle name="Monétaire 3 2 8 2 2" xfId="2344"/>
    <cellStyle name="Monétaire 3 2 8 3" xfId="2542"/>
    <cellStyle name="Monétaire 3 2 9" xfId="1667"/>
    <cellStyle name="Monétaire 3 2 9 2" xfId="1996"/>
    <cellStyle name="Monétaire 3 2 9 2 2" xfId="2414"/>
    <cellStyle name="Monétaire 3 2 9 3" xfId="2138"/>
    <cellStyle name="Monétaire 3 3" xfId="480"/>
    <cellStyle name="Monétaire 3 3 10" xfId="1622"/>
    <cellStyle name="Monétaire 3 3 2" xfId="481"/>
    <cellStyle name="Monétaire 3 3 2 2" xfId="482"/>
    <cellStyle name="Monétaire 3 3 2 2 2" xfId="483"/>
    <cellStyle name="Monétaire 3 3 2 2 2 2" xfId="1997"/>
    <cellStyle name="Monétaire 3 3 2 2 2 2 2" xfId="2268"/>
    <cellStyle name="Monétaire 3 3 2 2 2 3" xfId="2128"/>
    <cellStyle name="Monétaire 3 3 2 2 2 4" xfId="1734"/>
    <cellStyle name="Monétaire 3 3 2 2 3" xfId="1789"/>
    <cellStyle name="Monétaire 3 3 2 2 3 2" xfId="1998"/>
    <cellStyle name="Monétaire 3 3 2 2 3 2 2" xfId="2423"/>
    <cellStyle name="Monétaire 3 3 2 2 3 3" xfId="2607"/>
    <cellStyle name="Monétaire 3 3 2 2 4" xfId="1682"/>
    <cellStyle name="Monétaire 3 3 2 2 4 2" xfId="1999"/>
    <cellStyle name="Monétaire 3 3 2 2 4 2 2" xfId="2538"/>
    <cellStyle name="Monétaire 3 3 2 2 4 3" xfId="2408"/>
    <cellStyle name="Monétaire 3 3 2 2 5" xfId="1859"/>
    <cellStyle name="Monétaire 3 3 2 2 5 2" xfId="2000"/>
    <cellStyle name="Monétaire 3 3 2 2 5 2 2" xfId="2161"/>
    <cellStyle name="Monétaire 3 3 2 2 5 3" xfId="2241"/>
    <cellStyle name="Monétaire 3 3 2 2 6" xfId="2236"/>
    <cellStyle name="Monétaire 3 3 2 2 7" xfId="1645"/>
    <cellStyle name="Monétaire 3 3 2 3" xfId="484"/>
    <cellStyle name="Monétaire 3 3 2 3 2" xfId="2001"/>
    <cellStyle name="Monétaire 3 3 2 3 2 2" xfId="2400"/>
    <cellStyle name="Monétaire 3 3 2 3 3" xfId="2373"/>
    <cellStyle name="Monétaire 3 3 2 3 4" xfId="1733"/>
    <cellStyle name="Monétaire 3 3 2 4" xfId="1767"/>
    <cellStyle name="Monétaire 3 3 2 4 2" xfId="2002"/>
    <cellStyle name="Monétaire 3 3 2 4 2 2" xfId="2546"/>
    <cellStyle name="Monétaire 3 3 2 4 3" xfId="2291"/>
    <cellStyle name="Monétaire 3 3 2 5" xfId="1681"/>
    <cellStyle name="Monétaire 3 3 2 5 2" xfId="2003"/>
    <cellStyle name="Monétaire 3 3 2 5 2 2" xfId="2177"/>
    <cellStyle name="Monétaire 3 3 2 5 3" xfId="2192"/>
    <cellStyle name="Monétaire 3 3 2 6" xfId="1858"/>
    <cellStyle name="Monétaire 3 3 2 6 2" xfId="2004"/>
    <cellStyle name="Monétaire 3 3 2 6 2 2" xfId="2143"/>
    <cellStyle name="Monétaire 3 3 2 6 3" xfId="2327"/>
    <cellStyle name="Monétaire 3 3 2 7" xfId="2565"/>
    <cellStyle name="Monétaire 3 3 2 8" xfId="1623"/>
    <cellStyle name="Monétaire 3 3 3" xfId="485"/>
    <cellStyle name="Monétaire 3 3 3 2" xfId="486"/>
    <cellStyle name="Monétaire 3 3 3 2 2" xfId="2005"/>
    <cellStyle name="Monétaire 3 3 3 2 2 2" xfId="2213"/>
    <cellStyle name="Monétaire 3 3 3 2 3" xfId="2501"/>
    <cellStyle name="Monétaire 3 3 3 2 4" xfId="1735"/>
    <cellStyle name="Monétaire 3 3 3 3" xfId="1801"/>
    <cellStyle name="Monétaire 3 3 3 3 2" xfId="2006"/>
    <cellStyle name="Monétaire 3 3 3 3 2 2" xfId="2480"/>
    <cellStyle name="Monétaire 3 3 3 3 3" xfId="2443"/>
    <cellStyle name="Monétaire 3 3 3 4" xfId="1683"/>
    <cellStyle name="Monétaire 3 3 3 4 2" xfId="2007"/>
    <cellStyle name="Monétaire 3 3 3 4 2 2" xfId="2364"/>
    <cellStyle name="Monétaire 3 3 3 4 3" xfId="2424"/>
    <cellStyle name="Monétaire 3 3 3 5" xfId="1860"/>
    <cellStyle name="Monétaire 3 3 3 5 2" xfId="2008"/>
    <cellStyle name="Monétaire 3 3 3 5 2 2" xfId="2228"/>
    <cellStyle name="Monétaire 3 3 3 5 3" xfId="2212"/>
    <cellStyle name="Monétaire 3 3 3 6" xfId="2240"/>
    <cellStyle name="Monétaire 3 3 3 7" xfId="1655"/>
    <cellStyle name="Monétaire 3 3 4" xfId="487"/>
    <cellStyle name="Monétaire 3 3 4 2" xfId="488"/>
    <cellStyle name="Monétaire 3 3 4 2 2" xfId="2009"/>
    <cellStyle name="Monétaire 3 3 4 2 2 2" xfId="2126"/>
    <cellStyle name="Monétaire 3 3 4 2 3" xfId="2197"/>
    <cellStyle name="Monétaire 3 3 4 2 4" xfId="1736"/>
    <cellStyle name="Monétaire 3 3 4 3" xfId="1788"/>
    <cellStyle name="Monétaire 3 3 4 3 2" xfId="2010"/>
    <cellStyle name="Monétaire 3 3 4 3 2 2" xfId="2368"/>
    <cellStyle name="Monétaire 3 3 4 3 3" xfId="2496"/>
    <cellStyle name="Monétaire 3 3 4 4" xfId="1684"/>
    <cellStyle name="Monétaire 3 3 4 4 2" xfId="2011"/>
    <cellStyle name="Monétaire 3 3 4 4 2 2" xfId="2168"/>
    <cellStyle name="Monétaire 3 3 4 4 3" xfId="2299"/>
    <cellStyle name="Monétaire 3 3 4 5" xfId="1861"/>
    <cellStyle name="Monétaire 3 3 4 5 2" xfId="2012"/>
    <cellStyle name="Monétaire 3 3 4 5 2 2" xfId="2318"/>
    <cellStyle name="Monétaire 3 3 4 5 3" xfId="2165"/>
    <cellStyle name="Monétaire 3 3 4 6" xfId="2526"/>
    <cellStyle name="Monétaire 3 3 4 7" xfId="1644"/>
    <cellStyle name="Monétaire 3 3 5" xfId="489"/>
    <cellStyle name="Monétaire 3 3 5 2" xfId="2013"/>
    <cellStyle name="Monétaire 3 3 5 2 2" xfId="2308"/>
    <cellStyle name="Monétaire 3 3 5 3" xfId="2519"/>
    <cellStyle name="Monétaire 3 3 5 4" xfId="1732"/>
    <cellStyle name="Monétaire 3 3 6" xfId="1766"/>
    <cellStyle name="Monétaire 3 3 6 2" xfId="2014"/>
    <cellStyle name="Monétaire 3 3 6 2 2" xfId="2261"/>
    <cellStyle name="Monétaire 3 3 6 3" xfId="2294"/>
    <cellStyle name="Monétaire 3 3 7" xfId="1680"/>
    <cellStyle name="Monétaire 3 3 7 2" xfId="2015"/>
    <cellStyle name="Monétaire 3 3 7 2 2" xfId="2158"/>
    <cellStyle name="Monétaire 3 3 7 3" xfId="2348"/>
    <cellStyle name="Monétaire 3 3 8" xfId="1857"/>
    <cellStyle name="Monétaire 3 3 8 2" xfId="2016"/>
    <cellStyle name="Monétaire 3 3 8 2 2" xfId="2242"/>
    <cellStyle name="Monétaire 3 3 8 3" xfId="2472"/>
    <cellStyle name="Monétaire 3 3 9" xfId="2214"/>
    <cellStyle name="Monétaire 3 4" xfId="490"/>
    <cellStyle name="Monétaire 3 4 2" xfId="491"/>
    <cellStyle name="Monétaire 3 4 2 2" xfId="492"/>
    <cellStyle name="Monétaire 3 4 2 2 2" xfId="493"/>
    <cellStyle name="Monétaire 3 4 2 2 2 2" xfId="2017"/>
    <cellStyle name="Monétaire 3 4 2 2 2 2 2" xfId="2125"/>
    <cellStyle name="Monétaire 3 4 2 2 2 3" xfId="2179"/>
    <cellStyle name="Monétaire 3 4 2 2 2 4" xfId="1739"/>
    <cellStyle name="Monétaire 3 4 2 2 3" xfId="1791"/>
    <cellStyle name="Monétaire 3 4 2 2 3 2" xfId="2018"/>
    <cellStyle name="Monétaire 3 4 2 2 3 2 2" xfId="2198"/>
    <cellStyle name="Monétaire 3 4 2 2 3 3" xfId="2557"/>
    <cellStyle name="Monétaire 3 4 2 2 4" xfId="1687"/>
    <cellStyle name="Monétaire 3 4 2 2 4 2" xfId="2019"/>
    <cellStyle name="Monétaire 3 4 2 2 4 2 2" xfId="2365"/>
    <cellStyle name="Monétaire 3 4 2 2 4 3" xfId="2539"/>
    <cellStyle name="Monétaire 3 4 2 2 5" xfId="1864"/>
    <cellStyle name="Monétaire 3 4 2 2 5 2" xfId="2020"/>
    <cellStyle name="Monétaire 3 4 2 2 5 2 2" xfId="2532"/>
    <cellStyle name="Monétaire 3 4 2 2 5 3" xfId="2141"/>
    <cellStyle name="Monétaire 3 4 2 2 6" xfId="2147"/>
    <cellStyle name="Monétaire 3 4 2 2 7" xfId="1647"/>
    <cellStyle name="Monétaire 3 4 2 3" xfId="494"/>
    <cellStyle name="Monétaire 3 4 2 3 2" xfId="2021"/>
    <cellStyle name="Monétaire 3 4 2 3 2 2" xfId="2572"/>
    <cellStyle name="Monétaire 3 4 2 3 3" xfId="2473"/>
    <cellStyle name="Monétaire 3 4 2 3 4" xfId="1738"/>
    <cellStyle name="Monétaire 3 4 2 4" xfId="1769"/>
    <cellStyle name="Monétaire 3 4 2 4 2" xfId="2022"/>
    <cellStyle name="Monétaire 3 4 2 4 2 2" xfId="2596"/>
    <cellStyle name="Monétaire 3 4 2 4 3" xfId="2595"/>
    <cellStyle name="Monétaire 3 4 2 5" xfId="1686"/>
    <cellStyle name="Monétaire 3 4 2 5 2" xfId="2023"/>
    <cellStyle name="Monétaire 3 4 2 5 2 2" xfId="2366"/>
    <cellStyle name="Monétaire 3 4 2 5 3" xfId="2531"/>
    <cellStyle name="Monétaire 3 4 2 6" xfId="1863"/>
    <cellStyle name="Monétaire 3 4 2 6 2" xfId="2024"/>
    <cellStyle name="Monétaire 3 4 2 6 2 2" xfId="2405"/>
    <cellStyle name="Monétaire 3 4 2 6 3" xfId="2601"/>
    <cellStyle name="Monétaire 3 4 2 7" xfId="2338"/>
    <cellStyle name="Monétaire 3 4 2 8" xfId="1625"/>
    <cellStyle name="Monétaire 3 4 3" xfId="495"/>
    <cellStyle name="Monétaire 3 4 3 2" xfId="496"/>
    <cellStyle name="Monétaire 3 4 3 2 2" xfId="2025"/>
    <cellStyle name="Monétaire 3 4 3 2 2 2" xfId="2233"/>
    <cellStyle name="Monétaire 3 4 3 2 3" xfId="2185"/>
    <cellStyle name="Monétaire 3 4 3 2 4" xfId="1740"/>
    <cellStyle name="Monétaire 3 4 3 3" xfId="1790"/>
    <cellStyle name="Monétaire 3 4 3 3 2" xfId="2026"/>
    <cellStyle name="Monétaire 3 4 3 3 2 2" xfId="2292"/>
    <cellStyle name="Monétaire 3 4 3 3 3" xfId="2456"/>
    <cellStyle name="Monétaire 3 4 3 4" xfId="1688"/>
    <cellStyle name="Monétaire 3 4 3 4 2" xfId="2027"/>
    <cellStyle name="Monétaire 3 4 3 4 2 2" xfId="2499"/>
    <cellStyle name="Monétaire 3 4 3 4 3" xfId="2304"/>
    <cellStyle name="Monétaire 3 4 3 5" xfId="1865"/>
    <cellStyle name="Monétaire 3 4 3 5 2" xfId="2028"/>
    <cellStyle name="Monétaire 3 4 3 5 2 2" xfId="2210"/>
    <cellStyle name="Monétaire 3 4 3 5 3" xfId="2317"/>
    <cellStyle name="Monétaire 3 4 3 6" xfId="2211"/>
    <cellStyle name="Monétaire 3 4 3 7" xfId="1646"/>
    <cellStyle name="Monétaire 3 4 4" xfId="497"/>
    <cellStyle name="Monétaire 3 4 4 2" xfId="2029"/>
    <cellStyle name="Monétaire 3 4 4 2 2" xfId="2332"/>
    <cellStyle name="Monétaire 3 4 4 3" xfId="2371"/>
    <cellStyle name="Monétaire 3 4 4 4" xfId="1737"/>
    <cellStyle name="Monétaire 3 4 5" xfId="1768"/>
    <cellStyle name="Monétaire 3 4 5 2" xfId="2030"/>
    <cellStyle name="Monétaire 3 4 5 2 2" xfId="2464"/>
    <cellStyle name="Monétaire 3 4 5 3" xfId="2323"/>
    <cellStyle name="Monétaire 3 4 6" xfId="1685"/>
    <cellStyle name="Monétaire 3 4 6 2" xfId="2031"/>
    <cellStyle name="Monétaire 3 4 6 2 2" xfId="2209"/>
    <cellStyle name="Monétaire 3 4 6 3" xfId="2485"/>
    <cellStyle name="Monétaire 3 4 7" xfId="1862"/>
    <cellStyle name="Monétaire 3 4 7 2" xfId="2032"/>
    <cellStyle name="Monétaire 3 4 7 2 2" xfId="2258"/>
    <cellStyle name="Monétaire 3 4 7 3" xfId="2420"/>
    <cellStyle name="Monétaire 3 4 8" xfId="2285"/>
    <cellStyle name="Monétaire 3 4 9" xfId="1624"/>
    <cellStyle name="Monétaire 3 5" xfId="498"/>
    <cellStyle name="Monétaire 3 5 2" xfId="499"/>
    <cellStyle name="Monétaire 3 5 2 2" xfId="500"/>
    <cellStyle name="Monétaire 3 5 2 2 2" xfId="2033"/>
    <cellStyle name="Monétaire 3 5 2 2 2 2" xfId="2219"/>
    <cellStyle name="Monétaire 3 5 2 2 3" xfId="2335"/>
    <cellStyle name="Monétaire 3 5 2 2 4" xfId="1742"/>
    <cellStyle name="Monétaire 3 5 2 3" xfId="1792"/>
    <cellStyle name="Monétaire 3 5 2 3 2" xfId="2034"/>
    <cellStyle name="Monétaire 3 5 2 3 2 2" xfId="2306"/>
    <cellStyle name="Monétaire 3 5 2 3 3" xfId="2231"/>
    <cellStyle name="Monétaire 3 5 2 4" xfId="1690"/>
    <cellStyle name="Monétaire 3 5 2 4 2" xfId="2035"/>
    <cellStyle name="Monétaire 3 5 2 4 2 2" xfId="2495"/>
    <cellStyle name="Monétaire 3 5 2 4 3" xfId="2136"/>
    <cellStyle name="Monétaire 3 5 2 5" xfId="1867"/>
    <cellStyle name="Monétaire 3 5 2 5 2" xfId="2036"/>
    <cellStyle name="Monétaire 3 5 2 5 2 2" xfId="2384"/>
    <cellStyle name="Monétaire 3 5 2 5 3" xfId="2341"/>
    <cellStyle name="Monétaire 3 5 2 6" xfId="2374"/>
    <cellStyle name="Monétaire 3 5 2 7" xfId="1648"/>
    <cellStyle name="Monétaire 3 5 3" xfId="501"/>
    <cellStyle name="Monétaire 3 5 3 2" xfId="2037"/>
    <cellStyle name="Monétaire 3 5 3 2 2" xfId="2208"/>
    <cellStyle name="Monétaire 3 5 3 3" xfId="2220"/>
    <cellStyle name="Monétaire 3 5 3 4" xfId="1741"/>
    <cellStyle name="Monétaire 3 5 4" xfId="1770"/>
    <cellStyle name="Monétaire 3 5 4 2" xfId="2038"/>
    <cellStyle name="Monétaire 3 5 4 2 2" xfId="2346"/>
    <cellStyle name="Monétaire 3 5 4 3" xfId="2297"/>
    <cellStyle name="Monétaire 3 5 5" xfId="1689"/>
    <cellStyle name="Monétaire 3 5 5 2" xfId="2039"/>
    <cellStyle name="Monétaire 3 5 5 2 2" xfId="2555"/>
    <cellStyle name="Monétaire 3 5 5 3" xfId="2489"/>
    <cellStyle name="Monétaire 3 5 6" xfId="1866"/>
    <cellStyle name="Monétaire 3 5 6 2" xfId="2040"/>
    <cellStyle name="Monétaire 3 5 6 2 2" xfId="2313"/>
    <cellStyle name="Monétaire 3 5 6 3" xfId="2159"/>
    <cellStyle name="Monétaire 3 5 7" xfId="2481"/>
    <cellStyle name="Monétaire 3 5 8" xfId="1626"/>
    <cellStyle name="Monétaire 3 6" xfId="502"/>
    <cellStyle name="Monétaire 3 6 2" xfId="503"/>
    <cellStyle name="Monétaire 3 6 2 2" xfId="2041"/>
    <cellStyle name="Monétaire 3 6 2 2 2" xfId="2226"/>
    <cellStyle name="Monétaire 3 6 2 3" xfId="2439"/>
    <cellStyle name="Monétaire 3 6 2 4" xfId="1743"/>
    <cellStyle name="Monétaire 3 6 3" xfId="1800"/>
    <cellStyle name="Monétaire 3 6 3 2" xfId="2042"/>
    <cellStyle name="Monétaire 3 6 3 2 2" xfId="2222"/>
    <cellStyle name="Monétaire 3 6 3 3" xfId="2564"/>
    <cellStyle name="Monétaire 3 6 4" xfId="1691"/>
    <cellStyle name="Monétaire 3 6 4 2" xfId="2043"/>
    <cellStyle name="Monétaire 3 6 4 2 2" xfId="2488"/>
    <cellStyle name="Monétaire 3 6 4 3" xfId="2264"/>
    <cellStyle name="Monétaire 3 6 5" xfId="1868"/>
    <cellStyle name="Monétaire 3 6 5 2" xfId="2044"/>
    <cellStyle name="Monétaire 3 6 5 2 2" xfId="2334"/>
    <cellStyle name="Monétaire 3 6 5 3" xfId="2248"/>
    <cellStyle name="Monétaire 3 6 6" xfId="2553"/>
    <cellStyle name="Monétaire 3 6 7" xfId="1654"/>
    <cellStyle name="Monétaire 3 7" xfId="504"/>
    <cellStyle name="Monétaire 3 7 2" xfId="505"/>
    <cellStyle name="Monétaire 3 7 2 2" xfId="2045"/>
    <cellStyle name="Monétaire 3 7 2 2 2" xfId="2321"/>
    <cellStyle name="Monétaire 3 7 2 3" xfId="2590"/>
    <cellStyle name="Monétaire 3 7 2 4" xfId="1744"/>
    <cellStyle name="Monétaire 3 7 3" xfId="1781"/>
    <cellStyle name="Monétaire 3 7 3 2" xfId="2046"/>
    <cellStyle name="Monétaire 3 7 3 2 2" xfId="2206"/>
    <cellStyle name="Monétaire 3 7 3 3" xfId="2525"/>
    <cellStyle name="Monétaire 3 7 4" xfId="1692"/>
    <cellStyle name="Monétaire 3 7 4 2" xfId="2047"/>
    <cellStyle name="Monétaire 3 7 4 2 2" xfId="2575"/>
    <cellStyle name="Monétaire 3 7 4 3" xfId="2358"/>
    <cellStyle name="Monétaire 3 7 5" xfId="1869"/>
    <cellStyle name="Monétaire 3 7 5 2" xfId="2048"/>
    <cellStyle name="Monétaire 3 7 5 2 2" xfId="2558"/>
    <cellStyle name="Monétaire 3 7 5 3" xfId="2152"/>
    <cellStyle name="Monétaire 3 7 6" xfId="2207"/>
    <cellStyle name="Monétaire 3 7 7" xfId="1637"/>
    <cellStyle name="Monétaire 3 8" xfId="506"/>
    <cellStyle name="Monétaire 3 8 2" xfId="507"/>
    <cellStyle name="Monétaire 3 8 2 2" xfId="2050"/>
    <cellStyle name="Monétaire 3 8 2 2 2" xfId="2427"/>
    <cellStyle name="Monétaire 3 8 2 3" xfId="2475"/>
    <cellStyle name="Monétaire 3 8 2 4" xfId="1813"/>
    <cellStyle name="Monétaire 3 8 3" xfId="1807"/>
    <cellStyle name="Monétaire 3 8 3 2" xfId="2099"/>
    <cellStyle name="Monétaire 3 8 3 2 2" xfId="2561"/>
    <cellStyle name="Monétaire 3 8 4" xfId="2049"/>
    <cellStyle name="Monétaire 3 8 4 2" xfId="2302"/>
    <cellStyle name="Monétaire 3 8 5" xfId="2385"/>
    <cellStyle name="Monétaire 3 8 6" xfId="1718"/>
    <cellStyle name="Monétaire 3 9" xfId="1759"/>
    <cellStyle name="Monétaire 3 9 2" xfId="2051"/>
    <cellStyle name="Monétaire 3 9 2 2" xfId="2471"/>
    <cellStyle name="Monétaire 3 9 3" xfId="2551"/>
    <cellStyle name="Monétaire 4" xfId="508"/>
    <cellStyle name="Monétaire 4 2" xfId="509"/>
    <cellStyle name="Monétaire 4 2 2" xfId="510"/>
    <cellStyle name="Monétaire 4 2 2 2" xfId="2052"/>
    <cellStyle name="Monétaire 4 2 2 2 2" xfId="2462"/>
    <cellStyle name="Monétaire 4 2 2 3" xfId="2568"/>
    <cellStyle name="Monétaire 4 2 2 4" xfId="1746"/>
    <cellStyle name="Monétaire 4 2 3" xfId="1793"/>
    <cellStyle name="Monétaire 4 2 3 2" xfId="2053"/>
    <cellStyle name="Monétaire 4 2 3 2 2" xfId="2349"/>
    <cellStyle name="Monétaire 4 2 3 3" xfId="2412"/>
    <cellStyle name="Monétaire 4 2 4" xfId="1694"/>
    <cellStyle name="Monétaire 4 2 4 2" xfId="2054"/>
    <cellStyle name="Monétaire 4 2 4 2 2" xfId="2255"/>
    <cellStyle name="Monétaire 4 2 4 3" xfId="2205"/>
    <cellStyle name="Monétaire 4 2 5" xfId="1871"/>
    <cellStyle name="Monétaire 4 2 5 2" xfId="2055"/>
    <cellStyle name="Monétaire 4 2 5 2 2" xfId="2541"/>
    <cellStyle name="Monétaire 4 2 5 3" xfId="2303"/>
    <cellStyle name="Monétaire 4 2 6" xfId="2238"/>
    <cellStyle name="Monétaire 4 2 7" xfId="1649"/>
    <cellStyle name="Monétaire 4 3" xfId="511"/>
    <cellStyle name="Monétaire 4 3 2" xfId="2056"/>
    <cellStyle name="Monétaire 4 3 2 2" xfId="2492"/>
    <cellStyle name="Monétaire 4 3 3" xfId="2527"/>
    <cellStyle name="Monétaire 4 3 4" xfId="1745"/>
    <cellStyle name="Monétaire 4 4" xfId="1771"/>
    <cellStyle name="Monétaire 4 4 2" xfId="2057"/>
    <cellStyle name="Monétaire 4 4 2 2" xfId="2606"/>
    <cellStyle name="Monétaire 4 4 3" xfId="2204"/>
    <cellStyle name="Monétaire 4 5" xfId="1693"/>
    <cellStyle name="Monétaire 4 5 2" xfId="2058"/>
    <cellStyle name="Monétaire 4 5 2 2" xfId="2433"/>
    <cellStyle name="Monétaire 4 5 3" xfId="2418"/>
    <cellStyle name="Monétaire 4 6" xfId="1824"/>
    <cellStyle name="Monétaire 4 6 2" xfId="1870"/>
    <cellStyle name="Monétaire 4 6 2 2" xfId="2059"/>
    <cellStyle name="Monétaire 4 6 2 2 2" xfId="2329"/>
    <cellStyle name="Monétaire 4 6 2 3" xfId="2376"/>
    <cellStyle name="Monétaire 4 6 3" xfId="2602"/>
    <cellStyle name="Monétaire 4 7" xfId="2450"/>
    <cellStyle name="Monétaire 4 8" xfId="1627"/>
    <cellStyle name="Monétaire 5" xfId="512"/>
    <cellStyle name="Monétaire 5 10" xfId="1628"/>
    <cellStyle name="Monétaire 5 2" xfId="513"/>
    <cellStyle name="Monétaire 5 2 2" xfId="514"/>
    <cellStyle name="Monétaire 5 2 2 2" xfId="515"/>
    <cellStyle name="Monétaire 5 2 2 2 2" xfId="2060"/>
    <cellStyle name="Monétaire 5 2 2 2 2 2" xfId="2296"/>
    <cellStyle name="Monétaire 5 2 2 2 3" xfId="2139"/>
    <cellStyle name="Monétaire 5 2 2 2 4" xfId="1749"/>
    <cellStyle name="Monétaire 5 2 2 3" xfId="1795"/>
    <cellStyle name="Monétaire 5 2 2 3 2" xfId="2061"/>
    <cellStyle name="Monétaire 5 2 2 3 2 2" xfId="2203"/>
    <cellStyle name="Monétaire 5 2 2 3 3" xfId="2569"/>
    <cellStyle name="Monétaire 5 2 2 4" xfId="1697"/>
    <cellStyle name="Monétaire 5 2 2 4 2" xfId="2062"/>
    <cellStyle name="Monétaire 5 2 2 4 2 2" xfId="2202"/>
    <cellStyle name="Monétaire 5 2 2 4 3" xfId="2265"/>
    <cellStyle name="Monétaire 5 2 2 5" xfId="1874"/>
    <cellStyle name="Monétaire 5 2 2 5 2" xfId="2063"/>
    <cellStyle name="Monétaire 5 2 2 5 2 2" xfId="2178"/>
    <cellStyle name="Monétaire 5 2 2 5 3" xfId="2487"/>
    <cellStyle name="Monétaire 5 2 2 6" xfId="2391"/>
    <cellStyle name="Monétaire 5 2 2 7" xfId="1651"/>
    <cellStyle name="Monétaire 5 2 3" xfId="516"/>
    <cellStyle name="Monétaire 5 2 3 2" xfId="2064"/>
    <cellStyle name="Monétaire 5 2 3 2 2" xfId="2201"/>
    <cellStyle name="Monétaire 5 2 3 3" xfId="2253"/>
    <cellStyle name="Monétaire 5 2 3 4" xfId="1748"/>
    <cellStyle name="Monétaire 5 2 4" xfId="1773"/>
    <cellStyle name="Monétaire 5 2 4 2" xfId="2065"/>
    <cellStyle name="Monétaire 5 2 4 2 2" xfId="2574"/>
    <cellStyle name="Monétaire 5 2 4 3" xfId="2277"/>
    <cellStyle name="Monétaire 5 2 5" xfId="1696"/>
    <cellStyle name="Monétaire 5 2 5 2" xfId="2066"/>
    <cellStyle name="Monétaire 5 2 5 2 2" xfId="2533"/>
    <cellStyle name="Monétaire 5 2 5 3" xfId="2227"/>
    <cellStyle name="Monétaire 5 2 6" xfId="1873"/>
    <cellStyle name="Monétaire 5 2 6 2" xfId="2067"/>
    <cellStyle name="Monétaire 5 2 6 2 2" xfId="2340"/>
    <cellStyle name="Monétaire 5 2 6 3" xfId="2244"/>
    <cellStyle name="Monétaire 5 2 7" xfId="2549"/>
    <cellStyle name="Monétaire 5 2 8" xfId="1629"/>
    <cellStyle name="Monétaire 5 3" xfId="517"/>
    <cellStyle name="Monétaire 5 3 2" xfId="518"/>
    <cellStyle name="Monétaire 5 3 2 2" xfId="2068"/>
    <cellStyle name="Monétaire 5 3 2 2 2" xfId="2347"/>
    <cellStyle name="Monétaire 5 3 2 3" xfId="2379"/>
    <cellStyle name="Monétaire 5 3 2 4" xfId="1750"/>
    <cellStyle name="Monétaire 5 3 3" xfId="1803"/>
    <cellStyle name="Monétaire 5 3 3 2" xfId="2069"/>
    <cellStyle name="Monétaire 5 3 3 2 2" xfId="2524"/>
    <cellStyle name="Monétaire 5 3 3 3" xfId="2455"/>
    <cellStyle name="Monétaire 5 3 4" xfId="1698"/>
    <cellStyle name="Monétaire 5 3 4 2" xfId="2070"/>
    <cellStyle name="Monétaire 5 3 4 2 2" xfId="2448"/>
    <cellStyle name="Monétaire 5 3 4 3" xfId="2169"/>
    <cellStyle name="Monétaire 5 3 5" xfId="1875"/>
    <cellStyle name="Monétaire 5 3 5 2" xfId="2071"/>
    <cellStyle name="Monétaire 5 3 5 2 2" xfId="2191"/>
    <cellStyle name="Monétaire 5 3 5 3" xfId="2460"/>
    <cellStyle name="Monétaire 5 3 6" xfId="2150"/>
    <cellStyle name="Monétaire 5 3 7" xfId="1657"/>
    <cellStyle name="Monétaire 5 4" xfId="519"/>
    <cellStyle name="Monétaire 5 4 2" xfId="520"/>
    <cellStyle name="Monétaire 5 4 2 2" xfId="2072"/>
    <cellStyle name="Monétaire 5 4 2 2 2" xfId="2530"/>
    <cellStyle name="Monétaire 5 4 2 3" xfId="2432"/>
    <cellStyle name="Monétaire 5 4 2 4" xfId="1751"/>
    <cellStyle name="Monétaire 5 4 3" xfId="1794"/>
    <cellStyle name="Monétaire 5 4 3 2" xfId="2073"/>
    <cellStyle name="Monétaire 5 4 3 2 2" xfId="2182"/>
    <cellStyle name="Monétaire 5 4 3 3" xfId="2608"/>
    <cellStyle name="Monétaire 5 4 4" xfId="1699"/>
    <cellStyle name="Monétaire 5 4 4 2" xfId="2074"/>
    <cellStyle name="Monétaire 5 4 4 2 2" xfId="2597"/>
    <cellStyle name="Monétaire 5 4 4 3" xfId="2180"/>
    <cellStyle name="Monétaire 5 4 5" xfId="1876"/>
    <cellStyle name="Monétaire 5 4 5 2" xfId="2075"/>
    <cellStyle name="Monétaire 5 4 5 2 2" xfId="2157"/>
    <cellStyle name="Monétaire 5 4 5 3" xfId="2500"/>
    <cellStyle name="Monétaire 5 4 6" xfId="2275"/>
    <cellStyle name="Monétaire 5 4 7" xfId="1650"/>
    <cellStyle name="Monétaire 5 5" xfId="521"/>
    <cellStyle name="Monétaire 5 5 2" xfId="2076"/>
    <cellStyle name="Monétaire 5 5 2 2" xfId="2276"/>
    <cellStyle name="Monétaire 5 5 3" xfId="2502"/>
    <cellStyle name="Monétaire 5 5 4" xfId="1747"/>
    <cellStyle name="Monétaire 5 6" xfId="1772"/>
    <cellStyle name="Monétaire 5 6 2" xfId="2077"/>
    <cellStyle name="Monétaire 5 6 2 2" xfId="2200"/>
    <cellStyle name="Monétaire 5 6 3" xfId="2587"/>
    <cellStyle name="Monétaire 5 7" xfId="1695"/>
    <cellStyle name="Monétaire 5 7 2" xfId="2078"/>
    <cellStyle name="Monétaire 5 7 2 2" xfId="2603"/>
    <cellStyle name="Monétaire 5 7 3" xfId="2193"/>
    <cellStyle name="Monétaire 5 8" xfId="1872"/>
    <cellStyle name="Monétaire 5 8 2" xfId="2079"/>
    <cellStyle name="Monétaire 5 8 2 2" xfId="2372"/>
    <cellStyle name="Monétaire 5 8 3" xfId="2484"/>
    <cellStyle name="Monétaire 5 9" xfId="2160"/>
    <cellStyle name="Monétaire 6" xfId="522"/>
    <cellStyle name="Monétaire 6 2" xfId="523"/>
    <cellStyle name="Monétaire 6 2 2" xfId="524"/>
    <cellStyle name="Monétaire 6 3" xfId="525"/>
    <cellStyle name="Monétaire 7" xfId="526"/>
    <cellStyle name="Monétaire 7 2" xfId="527"/>
    <cellStyle name="Monétaire 7 2 2" xfId="528"/>
    <cellStyle name="Monétaire 7 2 2 2" xfId="529"/>
    <cellStyle name="Monétaire 7 2 2 2 2" xfId="2080"/>
    <cellStyle name="Monétaire 7 2 2 2 2 2" xfId="2199"/>
    <cellStyle name="Monétaire 7 2 2 2 3" xfId="2333"/>
    <cellStyle name="Monétaire 7 2 2 2 4" xfId="1754"/>
    <cellStyle name="Monétaire 7 2 2 3" xfId="1797"/>
    <cellStyle name="Monétaire 7 2 2 3 2" xfId="2081"/>
    <cellStyle name="Monétaire 7 2 2 3 2 2" xfId="2243"/>
    <cellStyle name="Monétaire 7 2 2 3 3" xfId="2518"/>
    <cellStyle name="Monétaire 7 2 2 4" xfId="1702"/>
    <cellStyle name="Monétaire 7 2 2 4 2" xfId="2082"/>
    <cellStyle name="Monétaire 7 2 2 4 2 2" xfId="2401"/>
    <cellStyle name="Monétaire 7 2 2 4 3" xfId="2536"/>
    <cellStyle name="Monétaire 7 2 2 5" xfId="1879"/>
    <cellStyle name="Monétaire 7 2 2 5 2" xfId="2083"/>
    <cellStyle name="Monétaire 7 2 2 5 2 2" xfId="2404"/>
    <cellStyle name="Monétaire 7 2 2 5 3" xfId="2293"/>
    <cellStyle name="Monétaire 7 2 2 6" xfId="2249"/>
    <cellStyle name="Monétaire 7 2 2 7" xfId="1653"/>
    <cellStyle name="Monétaire 7 2 3" xfId="530"/>
    <cellStyle name="Monétaire 7 2 3 2" xfId="2084"/>
    <cellStyle name="Monétaire 7 2 3 2 2" xfId="2604"/>
    <cellStyle name="Monétaire 7 2 3 3" xfId="2316"/>
    <cellStyle name="Monétaire 7 2 3 4" xfId="1753"/>
    <cellStyle name="Monétaire 7 2 4" xfId="1775"/>
    <cellStyle name="Monétaire 7 2 4 2" xfId="2085"/>
    <cellStyle name="Monétaire 7 2 4 2 2" xfId="2490"/>
    <cellStyle name="Monétaire 7 2 4 3" xfId="2560"/>
    <cellStyle name="Monétaire 7 2 5" xfId="1701"/>
    <cellStyle name="Monétaire 7 2 5 2" xfId="2086"/>
    <cellStyle name="Monétaire 7 2 5 2 2" xfId="2310"/>
    <cellStyle name="Monétaire 7 2 5 3" xfId="2381"/>
    <cellStyle name="Monétaire 7 2 6" xfId="1878"/>
    <cellStyle name="Monétaire 7 2 6 2" xfId="2087"/>
    <cellStyle name="Monétaire 7 2 6 2 2" xfId="2592"/>
    <cellStyle name="Monétaire 7 2 6 3" xfId="2288"/>
    <cellStyle name="Monétaire 7 2 7" xfId="2325"/>
    <cellStyle name="Monétaire 7 2 8" xfId="1631"/>
    <cellStyle name="Monétaire 7 3" xfId="531"/>
    <cellStyle name="Monétaire 7 3 2" xfId="532"/>
    <cellStyle name="Monétaire 7 3 2 2" xfId="2088"/>
    <cellStyle name="Monétaire 7 3 2 2 2" xfId="2491"/>
    <cellStyle name="Monétaire 7 3 2 3" xfId="2140"/>
    <cellStyle name="Monétaire 7 3 2 4" xfId="1755"/>
    <cellStyle name="Monétaire 7 3 3" xfId="1796"/>
    <cellStyle name="Monétaire 7 3 3 2" xfId="2089"/>
    <cellStyle name="Monétaire 7 3 3 2 2" xfId="2581"/>
    <cellStyle name="Monétaire 7 3 3 3" xfId="2586"/>
    <cellStyle name="Monétaire 7 3 4" xfId="1703"/>
    <cellStyle name="Monétaire 7 3 4 2" xfId="2090"/>
    <cellStyle name="Monétaire 7 3 4 2 2" xfId="2123"/>
    <cellStyle name="Monétaire 7 3 4 3" xfId="2482"/>
    <cellStyle name="Monétaire 7 3 5" xfId="1880"/>
    <cellStyle name="Monétaire 7 3 5 2" xfId="2091"/>
    <cellStyle name="Monétaire 7 3 5 2 2" xfId="2409"/>
    <cellStyle name="Monétaire 7 3 5 3" xfId="2540"/>
    <cellStyle name="Monétaire 7 3 6" xfId="2577"/>
    <cellStyle name="Monétaire 7 3 7" xfId="1652"/>
    <cellStyle name="Monétaire 7 4" xfId="533"/>
    <cellStyle name="Monétaire 7 4 2" xfId="2092"/>
    <cellStyle name="Monétaire 7 4 2 2" xfId="2494"/>
    <cellStyle name="Monétaire 7 4 3" xfId="2585"/>
    <cellStyle name="Monétaire 7 4 4" xfId="1752"/>
    <cellStyle name="Monétaire 7 5" xfId="1774"/>
    <cellStyle name="Monétaire 7 5 2" xfId="2093"/>
    <cellStyle name="Monétaire 7 5 2 2" xfId="2434"/>
    <cellStyle name="Monétaire 7 5 3" xfId="2234"/>
    <cellStyle name="Monétaire 7 6" xfId="1700"/>
    <cellStyle name="Monétaire 7 6 2" xfId="2094"/>
    <cellStyle name="Monétaire 7 6 2 2" xfId="2278"/>
    <cellStyle name="Monétaire 7 6 3" xfId="2172"/>
    <cellStyle name="Monétaire 7 7" xfId="1877"/>
    <cellStyle name="Monétaire 7 7 2" xfId="2095"/>
    <cellStyle name="Monétaire 7 7 2 2" xfId="2461"/>
    <cellStyle name="Monétaire 7 7 3" xfId="2440"/>
    <cellStyle name="Monétaire 7 8" xfId="2156"/>
    <cellStyle name="Monétaire 7 9" xfId="1630"/>
    <cellStyle name="Neutral" xfId="2108"/>
    <cellStyle name="Normal" xfId="0" builtinId="0"/>
    <cellStyle name="Normal 10" xfId="534"/>
    <cellStyle name="Normal 10 2" xfId="535"/>
    <cellStyle name="Normal 10 2 2" xfId="536"/>
    <cellStyle name="Normal 10 2 2 2" xfId="537"/>
    <cellStyle name="Normal 10 2 3" xfId="538"/>
    <cellStyle name="Normal 10 3" xfId="539"/>
    <cellStyle name="Normal 10 3 2" xfId="540"/>
    <cellStyle name="Normal 10 4" xfId="541"/>
    <cellStyle name="Normal 10 4 2" xfId="542"/>
    <cellStyle name="Normal 10 5" xfId="543"/>
    <cellStyle name="Normal 10 5 2" xfId="544"/>
    <cellStyle name="Normal 11" xfId="545"/>
    <cellStyle name="Normal 11 2" xfId="546"/>
    <cellStyle name="Normal 11 2 2" xfId="547"/>
    <cellStyle name="Normal 11 2 2 2" xfId="548"/>
    <cellStyle name="Normal 11 2 2 2 2" xfId="549"/>
    <cellStyle name="Normal 11 2 2 2 2 2" xfId="550"/>
    <cellStyle name="Normal 11 2 2 2 3" xfId="551"/>
    <cellStyle name="Normal 11 2 2 3" xfId="552"/>
    <cellStyle name="Normal 11 2 2 3 2" xfId="553"/>
    <cellStyle name="Normal 11 2 2 3 2 2" xfId="554"/>
    <cellStyle name="Normal 11 2 2 3 3" xfId="555"/>
    <cellStyle name="Normal 11 2 2 4" xfId="556"/>
    <cellStyle name="Normal 11 2 2 4 2" xfId="557"/>
    <cellStyle name="Normal 11 2 2 5" xfId="558"/>
    <cellStyle name="Normal 11 2 2 5 2" xfId="559"/>
    <cellStyle name="Normal 11 2 2 6" xfId="560"/>
    <cellStyle name="Normal 11 2 3" xfId="561"/>
    <cellStyle name="Normal 11 2 3 2" xfId="562"/>
    <cellStyle name="Normal 11 2 3 2 2" xfId="563"/>
    <cellStyle name="Normal 11 2 3 3" xfId="564"/>
    <cellStyle name="Normal 11 2 3 3 2" xfId="565"/>
    <cellStyle name="Normal 11 2 3 4" xfId="566"/>
    <cellStyle name="Normal 11 2 4" xfId="567"/>
    <cellStyle name="Normal 11 2 4 2" xfId="568"/>
    <cellStyle name="Normal 11 2 4 2 2" xfId="569"/>
    <cellStyle name="Normal 11 2 4 3" xfId="570"/>
    <cellStyle name="Normal 11 2 4 3 2" xfId="571"/>
    <cellStyle name="Normal 11 2 4 4" xfId="572"/>
    <cellStyle name="Normal 11 2 5" xfId="573"/>
    <cellStyle name="Normal 11 2 5 2" xfId="574"/>
    <cellStyle name="Normal 11 2 6" xfId="575"/>
    <cellStyle name="Normal 11 2 6 2" xfId="576"/>
    <cellStyle name="Normal 11 2 7" xfId="577"/>
    <cellStyle name="Normal 11 3" xfId="578"/>
    <cellStyle name="Normal 11 3 2" xfId="579"/>
    <cellStyle name="Normal 11 3 2 2" xfId="580"/>
    <cellStyle name="Normal 11 3 2 2 2" xfId="581"/>
    <cellStyle name="Normal 11 3 2 3" xfId="582"/>
    <cellStyle name="Normal 11 3 3" xfId="583"/>
    <cellStyle name="Normal 11 3 3 2" xfId="584"/>
    <cellStyle name="Normal 11 3 3 2 2" xfId="585"/>
    <cellStyle name="Normal 11 3 3 3" xfId="586"/>
    <cellStyle name="Normal 11 3 4" xfId="587"/>
    <cellStyle name="Normal 11 3 4 2" xfId="588"/>
    <cellStyle name="Normal 11 3 5" xfId="589"/>
    <cellStyle name="Normal 11 3 5 2" xfId="590"/>
    <cellStyle name="Normal 11 3 6" xfId="591"/>
    <cellStyle name="Normal 11 4" xfId="592"/>
    <cellStyle name="Normal 11 4 2" xfId="593"/>
    <cellStyle name="Normal 11 4 2 2" xfId="594"/>
    <cellStyle name="Normal 11 4 3" xfId="595"/>
    <cellStyle name="Normal 11 4 3 2" xfId="596"/>
    <cellStyle name="Normal 11 4 4" xfId="597"/>
    <cellStyle name="Normal 11 5" xfId="598"/>
    <cellStyle name="Normal 11 5 2" xfId="599"/>
    <cellStyle name="Normal 11 5 2 2" xfId="600"/>
    <cellStyle name="Normal 11 5 3" xfId="601"/>
    <cellStyle name="Normal 11 5 3 2" xfId="602"/>
    <cellStyle name="Normal 11 5 4" xfId="603"/>
    <cellStyle name="Normal 11 6" xfId="604"/>
    <cellStyle name="Normal 11 6 2" xfId="605"/>
    <cellStyle name="Normal 11 6 2 2" xfId="606"/>
    <cellStyle name="Normal 11 6 3" xfId="607"/>
    <cellStyle name="Normal 11 6 3 2" xfId="608"/>
    <cellStyle name="Normal 11 6 4" xfId="609"/>
    <cellStyle name="Normal 11 7" xfId="610"/>
    <cellStyle name="Normal 11 7 2" xfId="611"/>
    <cellStyle name="Normal 11 8" xfId="612"/>
    <cellStyle name="Normal 11 8 2" xfId="613"/>
    <cellStyle name="Normal 11 9" xfId="614"/>
    <cellStyle name="Normal 11 9 2" xfId="615"/>
    <cellStyle name="Normal 12" xfId="616"/>
    <cellStyle name="Normal 12 10" xfId="617"/>
    <cellStyle name="Normal 12 2" xfId="618"/>
    <cellStyle name="Normal 12 2 2" xfId="619"/>
    <cellStyle name="Normal 12 2 2 2" xfId="620"/>
    <cellStyle name="Normal 12 2 2 2 2" xfId="621"/>
    <cellStyle name="Normal 12 2 2 2 2 2" xfId="622"/>
    <cellStyle name="Normal 12 2 2 2 3" xfId="623"/>
    <cellStyle name="Normal 12 2 2 3" xfId="624"/>
    <cellStyle name="Normal 12 2 2 3 2" xfId="625"/>
    <cellStyle name="Normal 12 2 2 3 2 2" xfId="626"/>
    <cellStyle name="Normal 12 2 2 3 3" xfId="627"/>
    <cellStyle name="Normal 12 2 2 4" xfId="628"/>
    <cellStyle name="Normal 12 2 2 4 2" xfId="629"/>
    <cellStyle name="Normal 12 2 2 5" xfId="630"/>
    <cellStyle name="Normal 12 2 2 5 2" xfId="631"/>
    <cellStyle name="Normal 12 2 2 6" xfId="632"/>
    <cellStyle name="Normal 12 2 3" xfId="633"/>
    <cellStyle name="Normal 12 2 3 2" xfId="634"/>
    <cellStyle name="Normal 12 2 3 2 2" xfId="635"/>
    <cellStyle name="Normal 12 2 3 3" xfId="636"/>
    <cellStyle name="Normal 12 2 3 3 2" xfId="637"/>
    <cellStyle name="Normal 12 2 3 4" xfId="638"/>
    <cellStyle name="Normal 12 2 4" xfId="639"/>
    <cellStyle name="Normal 12 2 4 2" xfId="640"/>
    <cellStyle name="Normal 12 2 4 2 2" xfId="641"/>
    <cellStyle name="Normal 12 2 4 3" xfId="642"/>
    <cellStyle name="Normal 12 2 4 3 2" xfId="643"/>
    <cellStyle name="Normal 12 2 4 4" xfId="644"/>
    <cellStyle name="Normal 12 2 5" xfId="645"/>
    <cellStyle name="Normal 12 2 5 2" xfId="646"/>
    <cellStyle name="Normal 12 2 6" xfId="647"/>
    <cellStyle name="Normal 12 2 6 2" xfId="648"/>
    <cellStyle name="Normal 12 2 7" xfId="649"/>
    <cellStyle name="Normal 12 3" xfId="650"/>
    <cellStyle name="Normal 12 3 2" xfId="651"/>
    <cellStyle name="Normal 12 3 2 2" xfId="652"/>
    <cellStyle name="Normal 12 3 2 2 2" xfId="653"/>
    <cellStyle name="Normal 12 3 2 3" xfId="654"/>
    <cellStyle name="Normal 12 3 3" xfId="655"/>
    <cellStyle name="Normal 12 3 3 2" xfId="656"/>
    <cellStyle name="Normal 12 3 3 2 2" xfId="657"/>
    <cellStyle name="Normal 12 3 3 3" xfId="658"/>
    <cellStyle name="Normal 12 3 4" xfId="659"/>
    <cellStyle name="Normal 12 3 4 2" xfId="660"/>
    <cellStyle name="Normal 12 3 5" xfId="661"/>
    <cellStyle name="Normal 12 3 5 2" xfId="662"/>
    <cellStyle name="Normal 12 3 6" xfId="663"/>
    <cellStyle name="Normal 12 4" xfId="664"/>
    <cellStyle name="Normal 12 4 2" xfId="665"/>
    <cellStyle name="Normal 12 4 2 2" xfId="666"/>
    <cellStyle name="Normal 12 4 3" xfId="667"/>
    <cellStyle name="Normal 12 4 3 2" xfId="668"/>
    <cellStyle name="Normal 12 4 4" xfId="669"/>
    <cellStyle name="Normal 12 5" xfId="670"/>
    <cellStyle name="Normal 12 5 2" xfId="671"/>
    <cellStyle name="Normal 12 5 2 2" xfId="672"/>
    <cellStyle name="Normal 12 5 3" xfId="673"/>
    <cellStyle name="Normal 12 5 3 2" xfId="674"/>
    <cellStyle name="Normal 12 5 4" xfId="675"/>
    <cellStyle name="Normal 12 6" xfId="676"/>
    <cellStyle name="Normal 12 6 2" xfId="677"/>
    <cellStyle name="Normal 12 6 2 2" xfId="678"/>
    <cellStyle name="Normal 12 6 3" xfId="679"/>
    <cellStyle name="Normal 12 6 3 2" xfId="680"/>
    <cellStyle name="Normal 12 6 4" xfId="681"/>
    <cellStyle name="Normal 12 7" xfId="682"/>
    <cellStyle name="Normal 12 7 2" xfId="683"/>
    <cellStyle name="Normal 12 8" xfId="684"/>
    <cellStyle name="Normal 12 8 2" xfId="685"/>
    <cellStyle name="Normal 12 9" xfId="686"/>
    <cellStyle name="Normal 13" xfId="687"/>
    <cellStyle name="Normal 13 2" xfId="688"/>
    <cellStyle name="Normal 13 2 2" xfId="689"/>
    <cellStyle name="Normal 13 2 2 2" xfId="690"/>
    <cellStyle name="Normal 13 2 2 2 2" xfId="691"/>
    <cellStyle name="Normal 13 2 2 3" xfId="692"/>
    <cellStyle name="Normal 13 2 3" xfId="693"/>
    <cellStyle name="Normal 13 2 3 2" xfId="694"/>
    <cellStyle name="Normal 13 2 3 2 2" xfId="695"/>
    <cellStyle name="Normal 13 2 3 3" xfId="696"/>
    <cellStyle name="Normal 13 2 4" xfId="697"/>
    <cellStyle name="Normal 13 2 4 2" xfId="698"/>
    <cellStyle name="Normal 13 2 5" xfId="699"/>
    <cellStyle name="Normal 13 2 5 2" xfId="700"/>
    <cellStyle name="Normal 13 2 6" xfId="701"/>
    <cellStyle name="Normal 13 3" xfId="702"/>
    <cellStyle name="Normal 13 3 2" xfId="703"/>
    <cellStyle name="Normal 13 3 2 2" xfId="704"/>
    <cellStyle name="Normal 13 3 3" xfId="705"/>
    <cellStyle name="Normal 13 3 3 2" xfId="706"/>
    <cellStyle name="Normal 13 3 4" xfId="707"/>
    <cellStyle name="Normal 13 4" xfId="708"/>
    <cellStyle name="Normal 13 4 2" xfId="709"/>
    <cellStyle name="Normal 13 4 2 2" xfId="710"/>
    <cellStyle name="Normal 13 4 3" xfId="711"/>
    <cellStyle name="Normal 13 4 3 2" xfId="712"/>
    <cellStyle name="Normal 13 4 4" xfId="713"/>
    <cellStyle name="Normal 13 5" xfId="714"/>
    <cellStyle name="Normal 13 5 2" xfId="715"/>
    <cellStyle name="Normal 13 6" xfId="716"/>
    <cellStyle name="Normal 13 6 2" xfId="717"/>
    <cellStyle name="Normal 13 7" xfId="718"/>
    <cellStyle name="Normal 14" xfId="719"/>
    <cellStyle name="Normal 14 2" xfId="720"/>
    <cellStyle name="Normal 14 2 2" xfId="721"/>
    <cellStyle name="Normal 14 3" xfId="722"/>
    <cellStyle name="Normal 15" xfId="2"/>
    <cellStyle name="Normal 15 2" xfId="723"/>
    <cellStyle name="Normal 15 2 2" xfId="724"/>
    <cellStyle name="Normal 15 2 2 2" xfId="725"/>
    <cellStyle name="Normal 15 2 2 2 2" xfId="726"/>
    <cellStyle name="Normal 15 2 2 3" xfId="727"/>
    <cellStyle name="Normal 15 2 3" xfId="728"/>
    <cellStyle name="Normal 15 2 3 2" xfId="729"/>
    <cellStyle name="Normal 15 2 3 2 2" xfId="730"/>
    <cellStyle name="Normal 15 2 3 3" xfId="731"/>
    <cellStyle name="Normal 15 2 4" xfId="732"/>
    <cellStyle name="Normal 15 2 4 2" xfId="733"/>
    <cellStyle name="Normal 15 2 5" xfId="734"/>
    <cellStyle name="Normal 15 2 5 2" xfId="735"/>
    <cellStyle name="Normal 15 2 6" xfId="736"/>
    <cellStyle name="Normal 15 3" xfId="737"/>
    <cellStyle name="Normal 15 3 2" xfId="738"/>
    <cellStyle name="Normal 15 3 2 2" xfId="739"/>
    <cellStyle name="Normal 15 3 3" xfId="740"/>
    <cellStyle name="Normal 15 3 3 2" xfId="741"/>
    <cellStyle name="Normal 15 3 4" xfId="742"/>
    <cellStyle name="Normal 15 4" xfId="743"/>
    <cellStyle name="Normal 15 4 2" xfId="744"/>
    <cellStyle name="Normal 15 4 2 2" xfId="745"/>
    <cellStyle name="Normal 15 4 3" xfId="746"/>
    <cellStyle name="Normal 15 4 3 2" xfId="747"/>
    <cellStyle name="Normal 15 4 4" xfId="748"/>
    <cellStyle name="Normal 15 5" xfId="749"/>
    <cellStyle name="Normal 15 5 2" xfId="750"/>
    <cellStyle name="Normal 15 5 2 2" xfId="751"/>
    <cellStyle name="Normal 15 5 3" xfId="752"/>
    <cellStyle name="Normal 15 5 3 2" xfId="753"/>
    <cellStyle name="Normal 15 5 4" xfId="754"/>
    <cellStyle name="Normal 15 6" xfId="755"/>
    <cellStyle name="Normal 15 6 2" xfId="756"/>
    <cellStyle name="Normal 15 7" xfId="757"/>
    <cellStyle name="Normal 15 7 2" xfId="758"/>
    <cellStyle name="Normal 15 8" xfId="759"/>
    <cellStyle name="Normal 15 8 2" xfId="760"/>
    <cellStyle name="Normal 16" xfId="761"/>
    <cellStyle name="Normal 16 2" xfId="762"/>
    <cellStyle name="Normal 16 2 2" xfId="763"/>
    <cellStyle name="Normal 16 3" xfId="764"/>
    <cellStyle name="Normal 16 3 2" xfId="765"/>
    <cellStyle name="Normal 16 4" xfId="766"/>
    <cellStyle name="Normal 17" xfId="767"/>
    <cellStyle name="Normal 17 2" xfId="768"/>
    <cellStyle name="Normal 17 3" xfId="769"/>
    <cellStyle name="Normal 17 3 2" xfId="770"/>
    <cellStyle name="Normal 18" xfId="771"/>
    <cellStyle name="Normal 18 2" xfId="772"/>
    <cellStyle name="Normal 18 2 2" xfId="773"/>
    <cellStyle name="Normal 18 2 2 2" xfId="774"/>
    <cellStyle name="Normal 18 2 2 2 2" xfId="775"/>
    <cellStyle name="Normal 18 2 2 3" xfId="776"/>
    <cellStyle name="Normal 18 2 3" xfId="777"/>
    <cellStyle name="Normal 18 2 3 2" xfId="778"/>
    <cellStyle name="Normal 18 2 3 2 2" xfId="779"/>
    <cellStyle name="Normal 18 2 3 3" xfId="780"/>
    <cellStyle name="Normal 18 2 4" xfId="781"/>
    <cellStyle name="Normal 18 2 4 2" xfId="782"/>
    <cellStyle name="Normal 18 2 5" xfId="783"/>
    <cellStyle name="Normal 18 2 5 2" xfId="784"/>
    <cellStyle name="Normal 18 2 6" xfId="785"/>
    <cellStyle name="Normal 18 3" xfId="786"/>
    <cellStyle name="Normal 18 3 2" xfId="787"/>
    <cellStyle name="Normal 18 3 2 2" xfId="788"/>
    <cellStyle name="Normal 18 3 3" xfId="789"/>
    <cellStyle name="Normal 18 3 3 2" xfId="790"/>
    <cellStyle name="Normal 18 3 4" xfId="791"/>
    <cellStyle name="Normal 18 4" xfId="792"/>
    <cellStyle name="Normal 18 4 2" xfId="793"/>
    <cellStyle name="Normal 18 4 2 2" xfId="794"/>
    <cellStyle name="Normal 18 4 3" xfId="795"/>
    <cellStyle name="Normal 18 5" xfId="796"/>
    <cellStyle name="Normal 18 5 2" xfId="797"/>
    <cellStyle name="Normal 18 6" xfId="798"/>
    <cellStyle name="Normal 18 6 2" xfId="799"/>
    <cellStyle name="Normal 18 7" xfId="800"/>
    <cellStyle name="Normal 184" xfId="801"/>
    <cellStyle name="Normal 184 2" xfId="802"/>
    <cellStyle name="Normal 19" xfId="803"/>
    <cellStyle name="Normal 19 2" xfId="804"/>
    <cellStyle name="Normal 2" xfId="805"/>
    <cellStyle name="Normal 2 10" xfId="806"/>
    <cellStyle name="Normal 2 10 2" xfId="807"/>
    <cellStyle name="Normal 2 11" xfId="808"/>
    <cellStyle name="Normal 2 2" xfId="809"/>
    <cellStyle name="Normal 2 2 2" xfId="810"/>
    <cellStyle name="Normal 2 2 2 2" xfId="811"/>
    <cellStyle name="Normal 2 2 2 2 2" xfId="2101"/>
    <cellStyle name="Normal 2 2 3" xfId="812"/>
    <cellStyle name="Normal 2 2 3 2" xfId="2100"/>
    <cellStyle name="Normal 2 3" xfId="813"/>
    <cellStyle name="Normal 2 3 2" xfId="814"/>
    <cellStyle name="Normal 2 4" xfId="815"/>
    <cellStyle name="Normal 2 4 2" xfId="816"/>
    <cellStyle name="Normal 2 4 2 2" xfId="817"/>
    <cellStyle name="Normal 2 4 3" xfId="818"/>
    <cellStyle name="Normal 2 4 3 2" xfId="819"/>
    <cellStyle name="Normal 2 4 4" xfId="820"/>
    <cellStyle name="Normal 2 5" xfId="821"/>
    <cellStyle name="Normal 2 5 2" xfId="822"/>
    <cellStyle name="Normal 2 5 2 2" xfId="823"/>
    <cellStyle name="Normal 2 5 3" xfId="824"/>
    <cellStyle name="Normal 2 6" xfId="825"/>
    <cellStyle name="Normal 2 6 2" xfId="826"/>
    <cellStyle name="Normal 2 7" xfId="827"/>
    <cellStyle name="Normal 2 7 2" xfId="828"/>
    <cellStyle name="Normal 2 8" xfId="829"/>
    <cellStyle name="Normal 2 8 2" xfId="830"/>
    <cellStyle name="Normal 2 9" xfId="831"/>
    <cellStyle name="Normal 2 9 2" xfId="832"/>
    <cellStyle name="Normal 20" xfId="833"/>
    <cellStyle name="Normal 20 2" xfId="834"/>
    <cellStyle name="Normal 21" xfId="835"/>
    <cellStyle name="Normal 21 2" xfId="836"/>
    <cellStyle name="Normal 21 2 2" xfId="837"/>
    <cellStyle name="Normal 21 2 2 2" xfId="838"/>
    <cellStyle name="Normal 21 2 2 2 2" xfId="839"/>
    <cellStyle name="Normal 21 2 2 3" xfId="840"/>
    <cellStyle name="Normal 21 2 3" xfId="841"/>
    <cellStyle name="Normal 21 2 3 2" xfId="842"/>
    <cellStyle name="Normal 21 2 3 2 2" xfId="843"/>
    <cellStyle name="Normal 21 2 3 3" xfId="844"/>
    <cellStyle name="Normal 21 2 4" xfId="845"/>
    <cellStyle name="Normal 21 2 4 2" xfId="846"/>
    <cellStyle name="Normal 21 2 5" xfId="847"/>
    <cellStyle name="Normal 21 2 5 2" xfId="848"/>
    <cellStyle name="Normal 21 2 6" xfId="849"/>
    <cellStyle name="Normal 21 3" xfId="850"/>
    <cellStyle name="Normal 21 3 2" xfId="851"/>
    <cellStyle name="Normal 21 3 2 2" xfId="852"/>
    <cellStyle name="Normal 21 3 3" xfId="853"/>
    <cellStyle name="Normal 21 3 3 2" xfId="854"/>
    <cellStyle name="Normal 21 3 4" xfId="855"/>
    <cellStyle name="Normal 21 4" xfId="856"/>
    <cellStyle name="Normal 21 4 2" xfId="857"/>
    <cellStyle name="Normal 21 4 2 2" xfId="858"/>
    <cellStyle name="Normal 21 4 3" xfId="859"/>
    <cellStyle name="Normal 21 5" xfId="860"/>
    <cellStyle name="Normal 21 5 2" xfId="861"/>
    <cellStyle name="Normal 21 6" xfId="862"/>
    <cellStyle name="Normal 21 6 2" xfId="863"/>
    <cellStyle name="Normal 21 7" xfId="864"/>
    <cellStyle name="Normal 22" xfId="865"/>
    <cellStyle name="Normal 22 2" xfId="866"/>
    <cellStyle name="Normal 22 2 2" xfId="867"/>
    <cellStyle name="Normal 22 2 2 2" xfId="868"/>
    <cellStyle name="Normal 22 2 2 2 2" xfId="869"/>
    <cellStyle name="Normal 22 2 2 3" xfId="870"/>
    <cellStyle name="Normal 22 2 3" xfId="871"/>
    <cellStyle name="Normal 22 2 3 2" xfId="872"/>
    <cellStyle name="Normal 22 2 3 2 2" xfId="873"/>
    <cellStyle name="Normal 22 2 3 3" xfId="874"/>
    <cellStyle name="Normal 22 2 4" xfId="875"/>
    <cellStyle name="Normal 22 2 4 2" xfId="876"/>
    <cellStyle name="Normal 22 2 5" xfId="877"/>
    <cellStyle name="Normal 22 2 5 2" xfId="878"/>
    <cellStyle name="Normal 22 2 6" xfId="879"/>
    <cellStyle name="Normal 22 3" xfId="880"/>
    <cellStyle name="Normal 22 3 2" xfId="881"/>
    <cellStyle name="Normal 22 3 2 2" xfId="882"/>
    <cellStyle name="Normal 22 3 3" xfId="883"/>
    <cellStyle name="Normal 22 3 3 2" xfId="884"/>
    <cellStyle name="Normal 22 3 4" xfId="885"/>
    <cellStyle name="Normal 22 4" xfId="886"/>
    <cellStyle name="Normal 22 4 2" xfId="887"/>
    <cellStyle name="Normal 22 4 2 2" xfId="888"/>
    <cellStyle name="Normal 22 4 3" xfId="889"/>
    <cellStyle name="Normal 22 5" xfId="890"/>
    <cellStyle name="Normal 22 5 2" xfId="891"/>
    <cellStyle name="Normal 22 6" xfId="892"/>
    <cellStyle name="Normal 22 6 2" xfId="893"/>
    <cellStyle name="Normal 22 7" xfId="894"/>
    <cellStyle name="Normal 23" xfId="895"/>
    <cellStyle name="Normal 23 2" xfId="896"/>
    <cellStyle name="Normal 23 2 2" xfId="897"/>
    <cellStyle name="Normal 23 2 2 2" xfId="898"/>
    <cellStyle name="Normal 23 2 3" xfId="899"/>
    <cellStyle name="Normal 23 3" xfId="900"/>
    <cellStyle name="Normal 23 3 2" xfId="901"/>
    <cellStyle name="Normal 23 3 2 2" xfId="902"/>
    <cellStyle name="Normal 23 3 3" xfId="903"/>
    <cellStyle name="Normal 23 4" xfId="904"/>
    <cellStyle name="Normal 23 4 2" xfId="905"/>
    <cellStyle name="Normal 23 5" xfId="906"/>
    <cellStyle name="Normal 23 5 2" xfId="907"/>
    <cellStyle name="Normal 23 6" xfId="908"/>
    <cellStyle name="Normal 24" xfId="909"/>
    <cellStyle name="Normal 24 2" xfId="910"/>
    <cellStyle name="Normal 24 2 2" xfId="911"/>
    <cellStyle name="Normal 24 3" xfId="912"/>
    <cellStyle name="Normal 24 3 2" xfId="1827"/>
    <cellStyle name="Normal 25" xfId="913"/>
    <cellStyle name="Normal 25 2" xfId="914"/>
    <cellStyle name="Normal 25 2 2" xfId="915"/>
    <cellStyle name="Normal 25 2 2 2" xfId="916"/>
    <cellStyle name="Normal 25 2 3" xfId="917"/>
    <cellStyle name="Normal 25 3" xfId="918"/>
    <cellStyle name="Normal 25 3 2" xfId="919"/>
    <cellStyle name="Normal 25 3 2 2" xfId="920"/>
    <cellStyle name="Normal 25 3 3" xfId="921"/>
    <cellStyle name="Normal 25 4" xfId="922"/>
    <cellStyle name="Normal 25 4 2" xfId="923"/>
    <cellStyle name="Normal 25 5" xfId="924"/>
    <cellStyle name="Normal 25 5 2" xfId="925"/>
    <cellStyle name="Normal 25 6" xfId="926"/>
    <cellStyle name="Normal 26" xfId="927"/>
    <cellStyle name="Normal 26 2" xfId="928"/>
    <cellStyle name="Normal 26 2 2" xfId="929"/>
    <cellStyle name="Normal 26 3" xfId="930"/>
    <cellStyle name="Normal 26 3 2" xfId="931"/>
    <cellStyle name="Normal 26 4" xfId="932"/>
    <cellStyle name="Normal 27" xfId="933"/>
    <cellStyle name="Normal 27 2" xfId="934"/>
    <cellStyle name="Normal 27 2 2" xfId="935"/>
    <cellStyle name="Normal 27 3" xfId="936"/>
    <cellStyle name="Normal 27 3 2" xfId="937"/>
    <cellStyle name="Normal 27 4" xfId="938"/>
    <cellStyle name="Normal 28" xfId="939"/>
    <cellStyle name="Normal 28 2" xfId="940"/>
    <cellStyle name="Normal 28 2 2" xfId="941"/>
    <cellStyle name="Normal 28 3" xfId="942"/>
    <cellStyle name="Normal 29" xfId="943"/>
    <cellStyle name="Normal 29 2" xfId="944"/>
    <cellStyle name="Normal 29 2 2" xfId="945"/>
    <cellStyle name="Normal 29 3" xfId="946"/>
    <cellStyle name="Normal 3" xfId="947"/>
    <cellStyle name="Normal 3 10" xfId="948"/>
    <cellStyle name="Normal 3 10 2" xfId="949"/>
    <cellStyle name="Normal 3 11" xfId="950"/>
    <cellStyle name="Normal 3 11 2" xfId="951"/>
    <cellStyle name="Normal 3 11 2 2" xfId="1819"/>
    <cellStyle name="Normal 3 12" xfId="952"/>
    <cellStyle name="Normal 3 12 2" xfId="1818"/>
    <cellStyle name="Normal 3 2" xfId="953"/>
    <cellStyle name="Normal 3 2 2" xfId="954"/>
    <cellStyle name="Normal 3 2 2 2" xfId="955"/>
    <cellStyle name="Normal 3 2 2 2 2" xfId="956"/>
    <cellStyle name="Normal 3 2 2 2 2 2" xfId="957"/>
    <cellStyle name="Normal 3 2 2 2 2 2 2" xfId="958"/>
    <cellStyle name="Normal 3 2 2 2 2 3" xfId="959"/>
    <cellStyle name="Normal 3 2 2 2 3" xfId="960"/>
    <cellStyle name="Normal 3 2 2 2 3 2" xfId="961"/>
    <cellStyle name="Normal 3 2 2 2 3 2 2" xfId="962"/>
    <cellStyle name="Normal 3 2 2 2 3 3" xfId="963"/>
    <cellStyle name="Normal 3 2 2 2 4" xfId="964"/>
    <cellStyle name="Normal 3 2 2 2 4 2" xfId="965"/>
    <cellStyle name="Normal 3 2 2 2 5" xfId="966"/>
    <cellStyle name="Normal 3 2 2 2 5 2" xfId="967"/>
    <cellStyle name="Normal 3 2 2 2 6" xfId="968"/>
    <cellStyle name="Normal 3 2 2 3" xfId="969"/>
    <cellStyle name="Normal 3 2 2 3 2" xfId="970"/>
    <cellStyle name="Normal 3 2 2 3 2 2" xfId="971"/>
    <cellStyle name="Normal 3 2 2 3 3" xfId="972"/>
    <cellStyle name="Normal 3 2 2 3 3 2" xfId="973"/>
    <cellStyle name="Normal 3 2 2 3 4" xfId="974"/>
    <cellStyle name="Normal 3 2 2 4" xfId="975"/>
    <cellStyle name="Normal 3 2 2 4 2" xfId="976"/>
    <cellStyle name="Normal 3 2 2 4 2 2" xfId="977"/>
    <cellStyle name="Normal 3 2 2 4 3" xfId="978"/>
    <cellStyle name="Normal 3 2 2 4 3 2" xfId="979"/>
    <cellStyle name="Normal 3 2 2 4 4" xfId="980"/>
    <cellStyle name="Normal 3 2 2 5" xfId="981"/>
    <cellStyle name="Normal 3 2 2 5 2" xfId="982"/>
    <cellStyle name="Normal 3 2 2 6" xfId="983"/>
    <cellStyle name="Normal 3 2 2 6 2" xfId="984"/>
    <cellStyle name="Normal 3 2 2 7" xfId="985"/>
    <cellStyle name="Normal 3 2 3" xfId="986"/>
    <cellStyle name="Normal 3 2 3 2" xfId="987"/>
    <cellStyle name="Normal 3 2 3 2 2" xfId="988"/>
    <cellStyle name="Normal 3 2 3 2 2 2" xfId="989"/>
    <cellStyle name="Normal 3 2 3 2 3" xfId="990"/>
    <cellStyle name="Normal 3 2 3 3" xfId="991"/>
    <cellStyle name="Normal 3 2 3 3 2" xfId="992"/>
    <cellStyle name="Normal 3 2 3 3 2 2" xfId="993"/>
    <cellStyle name="Normal 3 2 3 3 3" xfId="994"/>
    <cellStyle name="Normal 3 2 3 4" xfId="995"/>
    <cellStyle name="Normal 3 2 3 4 2" xfId="996"/>
    <cellStyle name="Normal 3 2 3 5" xfId="997"/>
    <cellStyle name="Normal 3 2 3 5 2" xfId="998"/>
    <cellStyle name="Normal 3 2 3 6" xfId="999"/>
    <cellStyle name="Normal 3 2 4" xfId="1000"/>
    <cellStyle name="Normal 3 2 4 2" xfId="1001"/>
    <cellStyle name="Normal 3 2 4 2 2" xfId="1002"/>
    <cellStyle name="Normal 3 2 4 3" xfId="1003"/>
    <cellStyle name="Normal 3 2 4 3 2" xfId="1004"/>
    <cellStyle name="Normal 3 2 4 4" xfId="1005"/>
    <cellStyle name="Normal 3 2 5" xfId="1006"/>
    <cellStyle name="Normal 3 2 5 2" xfId="1007"/>
    <cellStyle name="Normal 3 2 5 2 2" xfId="1008"/>
    <cellStyle name="Normal 3 2 5 3" xfId="1009"/>
    <cellStyle name="Normal 3 2 5 3 2" xfId="1010"/>
    <cellStyle name="Normal 3 2 5 4" xfId="1011"/>
    <cellStyle name="Normal 3 2 6" xfId="1012"/>
    <cellStyle name="Normal 3 2 6 2" xfId="1013"/>
    <cellStyle name="Normal 3 2 6 2 2" xfId="1014"/>
    <cellStyle name="Normal 3 2 6 3" xfId="1015"/>
    <cellStyle name="Normal 3 2 6 3 2" xfId="1016"/>
    <cellStyle name="Normal 3 2 6 4" xfId="1017"/>
    <cellStyle name="Normal 3 2 7" xfId="1018"/>
    <cellStyle name="Normal 3 2 7 2" xfId="1019"/>
    <cellStyle name="Normal 3 2 8" xfId="1020"/>
    <cellStyle name="Normal 3 2 8 2" xfId="1021"/>
    <cellStyle name="Normal 3 2 9" xfId="1022"/>
    <cellStyle name="Normal 3 2 9 2" xfId="1023"/>
    <cellStyle name="Normal 3 3" xfId="1024"/>
    <cellStyle name="Normal 3 3 2" xfId="1025"/>
    <cellStyle name="Normal 3 3 2 2" xfId="1026"/>
    <cellStyle name="Normal 3 3 2 2 2" xfId="1027"/>
    <cellStyle name="Normal 3 3 2 2 2 2" xfId="1028"/>
    <cellStyle name="Normal 3 3 2 2 2 2 2" xfId="1029"/>
    <cellStyle name="Normal 3 3 2 2 2 3" xfId="1030"/>
    <cellStyle name="Normal 3 3 2 2 3" xfId="1031"/>
    <cellStyle name="Normal 3 3 2 2 3 2" xfId="1032"/>
    <cellStyle name="Normal 3 3 2 2 3 2 2" xfId="1033"/>
    <cellStyle name="Normal 3 3 2 2 3 3" xfId="1034"/>
    <cellStyle name="Normal 3 3 2 2 4" xfId="1035"/>
    <cellStyle name="Normal 3 3 2 2 4 2" xfId="1036"/>
    <cellStyle name="Normal 3 3 2 2 5" xfId="1037"/>
    <cellStyle name="Normal 3 3 2 2 5 2" xfId="1038"/>
    <cellStyle name="Normal 3 3 2 2 6" xfId="1039"/>
    <cellStyle name="Normal 3 3 2 3" xfId="1040"/>
    <cellStyle name="Normal 3 3 2 3 2" xfId="1041"/>
    <cellStyle name="Normal 3 3 2 3 2 2" xfId="1042"/>
    <cellStyle name="Normal 3 3 2 3 3" xfId="1043"/>
    <cellStyle name="Normal 3 3 2 3 3 2" xfId="1044"/>
    <cellStyle name="Normal 3 3 2 3 4" xfId="1045"/>
    <cellStyle name="Normal 3 3 2 4" xfId="1046"/>
    <cellStyle name="Normal 3 3 2 4 2" xfId="1047"/>
    <cellStyle name="Normal 3 3 2 4 2 2" xfId="1048"/>
    <cellStyle name="Normal 3 3 2 4 3" xfId="1049"/>
    <cellStyle name="Normal 3 3 2 4 3 2" xfId="1050"/>
    <cellStyle name="Normal 3 3 2 4 4" xfId="1051"/>
    <cellStyle name="Normal 3 3 2 5" xfId="1052"/>
    <cellStyle name="Normal 3 3 2 5 2" xfId="1053"/>
    <cellStyle name="Normal 3 3 2 6" xfId="1054"/>
    <cellStyle name="Normal 3 3 2 6 2" xfId="1055"/>
    <cellStyle name="Normal 3 3 2 7" xfId="1056"/>
    <cellStyle name="Normal 3 3 3" xfId="1057"/>
    <cellStyle name="Normal 3 3 3 2" xfId="1058"/>
    <cellStyle name="Normal 3 3 3 2 2" xfId="1059"/>
    <cellStyle name="Normal 3 3 3 2 2 2" xfId="1060"/>
    <cellStyle name="Normal 3 3 3 2 3" xfId="1061"/>
    <cellStyle name="Normal 3 3 3 3" xfId="1062"/>
    <cellStyle name="Normal 3 3 3 3 2" xfId="1063"/>
    <cellStyle name="Normal 3 3 3 3 2 2" xfId="1064"/>
    <cellStyle name="Normal 3 3 3 3 3" xfId="1065"/>
    <cellStyle name="Normal 3 3 3 4" xfId="1066"/>
    <cellStyle name="Normal 3 3 3 4 2" xfId="1067"/>
    <cellStyle name="Normal 3 3 3 5" xfId="1068"/>
    <cellStyle name="Normal 3 3 3 5 2" xfId="1069"/>
    <cellStyle name="Normal 3 3 3 6" xfId="1070"/>
    <cellStyle name="Normal 3 3 4" xfId="1071"/>
    <cellStyle name="Normal 3 3 4 2" xfId="1072"/>
    <cellStyle name="Normal 3 3 4 2 2" xfId="1073"/>
    <cellStyle name="Normal 3 3 4 3" xfId="1074"/>
    <cellStyle name="Normal 3 3 4 3 2" xfId="1075"/>
    <cellStyle name="Normal 3 3 4 4" xfId="1076"/>
    <cellStyle name="Normal 3 3 5" xfId="1077"/>
    <cellStyle name="Normal 3 3 5 2" xfId="1078"/>
    <cellStyle name="Normal 3 3 5 2 2" xfId="1079"/>
    <cellStyle name="Normal 3 3 5 3" xfId="1080"/>
    <cellStyle name="Normal 3 3 5 3 2" xfId="1081"/>
    <cellStyle name="Normal 3 3 5 4" xfId="1082"/>
    <cellStyle name="Normal 3 3 6" xfId="1083"/>
    <cellStyle name="Normal 3 3 6 2" xfId="1084"/>
    <cellStyle name="Normal 3 3 6 2 2" xfId="1085"/>
    <cellStyle name="Normal 3 3 6 3" xfId="1086"/>
    <cellStyle name="Normal 3 3 6 3 2" xfId="1087"/>
    <cellStyle name="Normal 3 3 6 4" xfId="1088"/>
    <cellStyle name="Normal 3 3 7" xfId="1089"/>
    <cellStyle name="Normal 3 3 7 2" xfId="1090"/>
    <cellStyle name="Normal 3 3 8" xfId="1091"/>
    <cellStyle name="Normal 3 3 8 2" xfId="1092"/>
    <cellStyle name="Normal 3 3 9" xfId="1093"/>
    <cellStyle name="Normal 3 4" xfId="1094"/>
    <cellStyle name="Normal 3 4 2" xfId="1095"/>
    <cellStyle name="Normal 3 4 2 2" xfId="1096"/>
    <cellStyle name="Normal 3 4 3" xfId="1097"/>
    <cellStyle name="Normal 3 4 3 2" xfId="1098"/>
    <cellStyle name="Normal 3 4 3 2 2" xfId="1099"/>
    <cellStyle name="Normal 3 4 3 2 2 2" xfId="1100"/>
    <cellStyle name="Normal 3 4 3 2 3" xfId="1101"/>
    <cellStyle name="Normal 3 4 3 3" xfId="1102"/>
    <cellStyle name="Normal 3 4 3 3 2" xfId="1103"/>
    <cellStyle name="Normal 3 4 3 3 2 2" xfId="1104"/>
    <cellStyle name="Normal 3 4 3 3 3" xfId="1105"/>
    <cellStyle name="Normal 3 4 3 4" xfId="1106"/>
    <cellStyle name="Normal 3 4 3 4 2" xfId="1107"/>
    <cellStyle name="Normal 3 4 3 5" xfId="1108"/>
    <cellStyle name="Normal 3 4 3 5 2" xfId="1109"/>
    <cellStyle name="Normal 3 4 3 6" xfId="1110"/>
    <cellStyle name="Normal 3 4 4" xfId="1111"/>
    <cellStyle name="Normal 3 4 4 2" xfId="1112"/>
    <cellStyle name="Normal 3 4 4 2 2" xfId="1113"/>
    <cellStyle name="Normal 3 4 4 3" xfId="1114"/>
    <cellStyle name="Normal 3 4 4 3 2" xfId="1115"/>
    <cellStyle name="Normal 3 4 4 4" xfId="1116"/>
    <cellStyle name="Normal 3 4 5" xfId="1117"/>
    <cellStyle name="Normal 3 4 5 2" xfId="1118"/>
    <cellStyle name="Normal 3 4 5 2 2" xfId="1119"/>
    <cellStyle name="Normal 3 4 5 3" xfId="1120"/>
    <cellStyle name="Normal 3 4 5 3 2" xfId="1121"/>
    <cellStyle name="Normal 3 4 5 4" xfId="1122"/>
    <cellStyle name="Normal 3 4 6" xfId="1123"/>
    <cellStyle name="Normal 3 4 6 2" xfId="1124"/>
    <cellStyle name="Normal 3 4 6 2 2" xfId="1125"/>
    <cellStyle name="Normal 3 4 6 3" xfId="1126"/>
    <cellStyle name="Normal 3 4 6 3 2" xfId="1127"/>
    <cellStyle name="Normal 3 4 6 4" xfId="1128"/>
    <cellStyle name="Normal 3 4 7" xfId="1129"/>
    <cellStyle name="Normal 3 4 7 2" xfId="1130"/>
    <cellStyle name="Normal 3 4 8" xfId="1131"/>
    <cellStyle name="Normal 3 4 8 2" xfId="1132"/>
    <cellStyle name="Normal 3 4 9" xfId="1133"/>
    <cellStyle name="Normal 3 5" xfId="1134"/>
    <cellStyle name="Normal 3 5 2" xfId="1135"/>
    <cellStyle name="Normal 3 5 2 2" xfId="1136"/>
    <cellStyle name="Normal 3 5 2 2 2" xfId="1137"/>
    <cellStyle name="Normal 3 5 2 3" xfId="1138"/>
    <cellStyle name="Normal 3 5 3" xfId="1139"/>
    <cellStyle name="Normal 3 5 3 2" xfId="1140"/>
    <cellStyle name="Normal 3 5 3 2 2" xfId="1141"/>
    <cellStyle name="Normal 3 5 3 3" xfId="1142"/>
    <cellStyle name="Normal 3 5 4" xfId="1143"/>
    <cellStyle name="Normal 3 5 4 2" xfId="1144"/>
    <cellStyle name="Normal 3 5 5" xfId="1145"/>
    <cellStyle name="Normal 3 5 5 2" xfId="1146"/>
    <cellStyle name="Normal 3 5 6" xfId="1147"/>
    <cellStyle name="Normal 3 6" xfId="1148"/>
    <cellStyle name="Normal 3 6 2" xfId="1149"/>
    <cellStyle name="Normal 3 6 2 2" xfId="1150"/>
    <cellStyle name="Normal 3 6 2 2 2" xfId="1151"/>
    <cellStyle name="Normal 3 6 2 3" xfId="1152"/>
    <cellStyle name="Normal 3 6 3" xfId="1153"/>
    <cellStyle name="Normal 3 6 3 2" xfId="1154"/>
    <cellStyle name="Normal 3 6 3 2 2" xfId="1155"/>
    <cellStyle name="Normal 3 6 3 3" xfId="1156"/>
    <cellStyle name="Normal 3 6 4" xfId="1157"/>
    <cellStyle name="Normal 3 6 4 2" xfId="1158"/>
    <cellStyle name="Normal 3 6 5" xfId="1159"/>
    <cellStyle name="Normal 3 6 5 2" xfId="1160"/>
    <cellStyle name="Normal 3 6 6" xfId="1161"/>
    <cellStyle name="Normal 3 7" xfId="1162"/>
    <cellStyle name="Normal 3 7 2" xfId="1163"/>
    <cellStyle name="Normal 3 7 2 2" xfId="1164"/>
    <cellStyle name="Normal 3 7 3" xfId="1165"/>
    <cellStyle name="Normal 3 7 3 2" xfId="1166"/>
    <cellStyle name="Normal 3 7 4" xfId="1167"/>
    <cellStyle name="Normal 3 8" xfId="1168"/>
    <cellStyle name="Normal 3 8 2" xfId="1169"/>
    <cellStyle name="Normal 3 8 2 2" xfId="1170"/>
    <cellStyle name="Normal 3 8 3" xfId="1171"/>
    <cellStyle name="Normal 3 8 3 2" xfId="1172"/>
    <cellStyle name="Normal 3 8 4" xfId="1173"/>
    <cellStyle name="Normal 3 9" xfId="1174"/>
    <cellStyle name="Normal 3 9 2" xfId="1175"/>
    <cellStyle name="Normal 3 9 2 2" xfId="1176"/>
    <cellStyle name="Normal 3 9 3" xfId="1177"/>
    <cellStyle name="Normal 3 9 3 2" xfId="1178"/>
    <cellStyle name="Normal 3 9 4" xfId="1179"/>
    <cellStyle name="Normal 30" xfId="1180"/>
    <cellStyle name="Normal 30 2" xfId="1181"/>
    <cellStyle name="Normal 30 2 2" xfId="1182"/>
    <cellStyle name="Normal 30 3" xfId="1183"/>
    <cellStyle name="Normal 31" xfId="1184"/>
    <cellStyle name="Normal 31 2" xfId="1185"/>
    <cellStyle name="Normal 32" xfId="1186"/>
    <cellStyle name="Normal 32 2" xfId="1187"/>
    <cellStyle name="Normal 33" xfId="1188"/>
    <cellStyle name="Normal 33 2" xfId="1189"/>
    <cellStyle name="Normal 33 2 2" xfId="1820"/>
    <cellStyle name="Normal 34" xfId="1190"/>
    <cellStyle name="Normal 34 2" xfId="1191"/>
    <cellStyle name="Normal 34 2 2" xfId="1821"/>
    <cellStyle name="Normal 35" xfId="1192"/>
    <cellStyle name="Normal 35 2" xfId="1193"/>
    <cellStyle name="Normal 35 3" xfId="2104"/>
    <cellStyle name="Normal 36" xfId="2119"/>
    <cellStyle name="Normal 37" xfId="2611"/>
    <cellStyle name="Normal 4" xfId="1194"/>
    <cellStyle name="Normal 4 2" xfId="1195"/>
    <cellStyle name="Normal 4 2 2" xfId="1196"/>
    <cellStyle name="Normal 4 3" xfId="1197"/>
    <cellStyle name="Normal 4 3 2" xfId="1198"/>
    <cellStyle name="Normal 4 4" xfId="1199"/>
    <cellStyle name="Normal 4 4 2" xfId="1200"/>
    <cellStyle name="Normal 4 5" xfId="1201"/>
    <cellStyle name="Normal 5" xfId="1202"/>
    <cellStyle name="Normal 5 10" xfId="1203"/>
    <cellStyle name="Normal 5 10 2" xfId="1204"/>
    <cellStyle name="Normal 5 11" xfId="1205"/>
    <cellStyle name="Normal 5 11 2" xfId="1206"/>
    <cellStyle name="Normal 5 12" xfId="1207"/>
    <cellStyle name="Normal 5 2" xfId="1208"/>
    <cellStyle name="Normal 5 2 2" xfId="1209"/>
    <cellStyle name="Normal 5 2 2 2" xfId="1210"/>
    <cellStyle name="Normal 5 2 2 2 2" xfId="1211"/>
    <cellStyle name="Normal 5 2 2 2 2 2" xfId="1212"/>
    <cellStyle name="Normal 5 2 2 2 2 2 2" xfId="1213"/>
    <cellStyle name="Normal 5 2 2 2 2 3" xfId="1214"/>
    <cellStyle name="Normal 5 2 2 2 3" xfId="1215"/>
    <cellStyle name="Normal 5 2 2 2 3 2" xfId="1216"/>
    <cellStyle name="Normal 5 2 2 2 3 2 2" xfId="1217"/>
    <cellStyle name="Normal 5 2 2 2 3 3" xfId="1218"/>
    <cellStyle name="Normal 5 2 2 2 4" xfId="1219"/>
    <cellStyle name="Normal 5 2 2 2 4 2" xfId="1220"/>
    <cellStyle name="Normal 5 2 2 2 5" xfId="1221"/>
    <cellStyle name="Normal 5 2 2 2 5 2" xfId="1222"/>
    <cellStyle name="Normal 5 2 2 2 6" xfId="1223"/>
    <cellStyle name="Normal 5 2 2 3" xfId="1224"/>
    <cellStyle name="Normal 5 2 2 3 2" xfId="1225"/>
    <cellStyle name="Normal 5 2 2 3 2 2" xfId="1226"/>
    <cellStyle name="Normal 5 2 2 3 3" xfId="1227"/>
    <cellStyle name="Normal 5 2 2 3 3 2" xfId="1228"/>
    <cellStyle name="Normal 5 2 2 3 4" xfId="1229"/>
    <cellStyle name="Normal 5 2 2 4" xfId="1230"/>
    <cellStyle name="Normal 5 2 2 4 2" xfId="1231"/>
    <cellStyle name="Normal 5 2 2 4 2 2" xfId="1232"/>
    <cellStyle name="Normal 5 2 2 4 3" xfId="1233"/>
    <cellStyle name="Normal 5 2 2 4 3 2" xfId="1234"/>
    <cellStyle name="Normal 5 2 2 4 4" xfId="1235"/>
    <cellStyle name="Normal 5 2 2 5" xfId="1236"/>
    <cellStyle name="Normal 5 2 2 5 2" xfId="1237"/>
    <cellStyle name="Normal 5 2 2 6" xfId="1238"/>
    <cellStyle name="Normal 5 2 2 6 2" xfId="1239"/>
    <cellStyle name="Normal 5 2 2 7" xfId="1240"/>
    <cellStyle name="Normal 5 2 3" xfId="1241"/>
    <cellStyle name="Normal 5 2 3 2" xfId="1242"/>
    <cellStyle name="Normal 5 2 3 2 2" xfId="1243"/>
    <cellStyle name="Normal 5 2 3 2 2 2" xfId="1244"/>
    <cellStyle name="Normal 5 2 3 2 3" xfId="1245"/>
    <cellStyle name="Normal 5 2 3 3" xfId="1246"/>
    <cellStyle name="Normal 5 2 3 3 2" xfId="1247"/>
    <cellStyle name="Normal 5 2 3 3 2 2" xfId="1248"/>
    <cellStyle name="Normal 5 2 3 3 3" xfId="1249"/>
    <cellStyle name="Normal 5 2 3 4" xfId="1250"/>
    <cellStyle name="Normal 5 2 3 4 2" xfId="1251"/>
    <cellStyle name="Normal 5 2 3 5" xfId="1252"/>
    <cellStyle name="Normal 5 2 3 5 2" xfId="1253"/>
    <cellStyle name="Normal 5 2 3 6" xfId="1254"/>
    <cellStyle name="Normal 5 2 4" xfId="1255"/>
    <cellStyle name="Normal 5 2 4 2" xfId="1256"/>
    <cellStyle name="Normal 5 2 4 2 2" xfId="1257"/>
    <cellStyle name="Normal 5 2 4 3" xfId="1258"/>
    <cellStyle name="Normal 5 2 4 3 2" xfId="1259"/>
    <cellStyle name="Normal 5 2 4 4" xfId="1260"/>
    <cellStyle name="Normal 5 2 5" xfId="1261"/>
    <cellStyle name="Normal 5 2 5 2" xfId="1262"/>
    <cellStyle name="Normal 5 2 5 2 2" xfId="1263"/>
    <cellStyle name="Normal 5 2 5 3" xfId="1264"/>
    <cellStyle name="Normal 5 2 5 3 2" xfId="1265"/>
    <cellStyle name="Normal 5 2 5 4" xfId="1266"/>
    <cellStyle name="Normal 5 2 6" xfId="1267"/>
    <cellStyle name="Normal 5 2 6 2" xfId="1268"/>
    <cellStyle name="Normal 5 2 6 2 2" xfId="1269"/>
    <cellStyle name="Normal 5 2 6 3" xfId="1270"/>
    <cellStyle name="Normal 5 2 6 3 2" xfId="1271"/>
    <cellStyle name="Normal 5 2 6 4" xfId="1272"/>
    <cellStyle name="Normal 5 2 7" xfId="1273"/>
    <cellStyle name="Normal 5 2 7 2" xfId="1274"/>
    <cellStyle name="Normal 5 2 8" xfId="1275"/>
    <cellStyle name="Normal 5 2 8 2" xfId="1276"/>
    <cellStyle name="Normal 5 2 9" xfId="1277"/>
    <cellStyle name="Normal 5 2 9 2" xfId="1278"/>
    <cellStyle name="Normal 5 3" xfId="1279"/>
    <cellStyle name="Normal 5 3 2" xfId="1280"/>
    <cellStyle name="Normal 5 3 2 2" xfId="1281"/>
    <cellStyle name="Normal 5 3 2 2 2" xfId="1282"/>
    <cellStyle name="Normal 5 3 2 2 2 2" xfId="1283"/>
    <cellStyle name="Normal 5 3 2 2 2 2 2" xfId="1284"/>
    <cellStyle name="Normal 5 3 2 2 2 3" xfId="1285"/>
    <cellStyle name="Normal 5 3 2 2 3" xfId="1286"/>
    <cellStyle name="Normal 5 3 2 2 3 2" xfId="1287"/>
    <cellStyle name="Normal 5 3 2 2 3 2 2" xfId="1288"/>
    <cellStyle name="Normal 5 3 2 2 3 3" xfId="1289"/>
    <cellStyle name="Normal 5 3 2 2 4" xfId="1290"/>
    <cellStyle name="Normal 5 3 2 2 4 2" xfId="1291"/>
    <cellStyle name="Normal 5 3 2 2 5" xfId="1292"/>
    <cellStyle name="Normal 5 3 2 2 5 2" xfId="1293"/>
    <cellStyle name="Normal 5 3 2 2 6" xfId="1294"/>
    <cellStyle name="Normal 5 3 2 3" xfId="1295"/>
    <cellStyle name="Normal 5 3 2 3 2" xfId="1296"/>
    <cellStyle name="Normal 5 3 2 3 2 2" xfId="1297"/>
    <cellStyle name="Normal 5 3 2 3 3" xfId="1298"/>
    <cellStyle name="Normal 5 3 2 3 3 2" xfId="1299"/>
    <cellStyle name="Normal 5 3 2 3 4" xfId="1300"/>
    <cellStyle name="Normal 5 3 2 4" xfId="1301"/>
    <cellStyle name="Normal 5 3 2 4 2" xfId="1302"/>
    <cellStyle name="Normal 5 3 2 4 2 2" xfId="1303"/>
    <cellStyle name="Normal 5 3 2 4 3" xfId="1304"/>
    <cellStyle name="Normal 5 3 2 4 3 2" xfId="1305"/>
    <cellStyle name="Normal 5 3 2 4 4" xfId="1306"/>
    <cellStyle name="Normal 5 3 2 5" xfId="1307"/>
    <cellStyle name="Normal 5 3 2 5 2" xfId="1308"/>
    <cellStyle name="Normal 5 3 2 6" xfId="1309"/>
    <cellStyle name="Normal 5 3 2 6 2" xfId="1310"/>
    <cellStyle name="Normal 5 3 2 7" xfId="1311"/>
    <cellStyle name="Normal 5 3 3" xfId="1312"/>
    <cellStyle name="Normal 5 3 3 2" xfId="1313"/>
    <cellStyle name="Normal 5 3 3 2 2" xfId="1314"/>
    <cellStyle name="Normal 5 3 3 2 2 2" xfId="1315"/>
    <cellStyle name="Normal 5 3 3 2 3" xfId="1316"/>
    <cellStyle name="Normal 5 3 3 3" xfId="1317"/>
    <cellStyle name="Normal 5 3 3 3 2" xfId="1318"/>
    <cellStyle name="Normal 5 3 3 3 2 2" xfId="1319"/>
    <cellStyle name="Normal 5 3 3 3 3" xfId="1320"/>
    <cellStyle name="Normal 5 3 3 4" xfId="1321"/>
    <cellStyle name="Normal 5 3 3 4 2" xfId="1322"/>
    <cellStyle name="Normal 5 3 3 5" xfId="1323"/>
    <cellStyle name="Normal 5 3 3 5 2" xfId="1324"/>
    <cellStyle name="Normal 5 3 3 6" xfId="1325"/>
    <cellStyle name="Normal 5 3 4" xfId="1326"/>
    <cellStyle name="Normal 5 3 4 2" xfId="1327"/>
    <cellStyle name="Normal 5 3 4 2 2" xfId="1328"/>
    <cellStyle name="Normal 5 3 4 3" xfId="1329"/>
    <cellStyle name="Normal 5 3 4 3 2" xfId="1330"/>
    <cellStyle name="Normal 5 3 4 4" xfId="1331"/>
    <cellStyle name="Normal 5 3 5" xfId="1332"/>
    <cellStyle name="Normal 5 3 5 2" xfId="1333"/>
    <cellStyle name="Normal 5 3 5 2 2" xfId="1334"/>
    <cellStyle name="Normal 5 3 5 3" xfId="1335"/>
    <cellStyle name="Normal 5 3 5 3 2" xfId="1336"/>
    <cellStyle name="Normal 5 3 5 4" xfId="1337"/>
    <cellStyle name="Normal 5 3 6" xfId="1338"/>
    <cellStyle name="Normal 5 3 6 2" xfId="1339"/>
    <cellStyle name="Normal 5 3 6 2 2" xfId="1340"/>
    <cellStyle name="Normal 5 3 6 3" xfId="1341"/>
    <cellStyle name="Normal 5 3 6 3 2" xfId="1342"/>
    <cellStyle name="Normal 5 3 6 4" xfId="1343"/>
    <cellStyle name="Normal 5 3 7" xfId="1344"/>
    <cellStyle name="Normal 5 3 7 2" xfId="1345"/>
    <cellStyle name="Normal 5 3 8" xfId="1346"/>
    <cellStyle name="Normal 5 3 8 2" xfId="1347"/>
    <cellStyle name="Normal 5 3 9" xfId="1348"/>
    <cellStyle name="Normal 5 4" xfId="1349"/>
    <cellStyle name="Normal 5 4 2" xfId="1350"/>
    <cellStyle name="Normal 5 4 2 2" xfId="1351"/>
    <cellStyle name="Normal 5 4 2 2 2" xfId="1352"/>
    <cellStyle name="Normal 5 4 2 2 2 2" xfId="1353"/>
    <cellStyle name="Normal 5 4 2 2 3" xfId="1354"/>
    <cellStyle name="Normal 5 4 2 3" xfId="1355"/>
    <cellStyle name="Normal 5 4 2 3 2" xfId="1356"/>
    <cellStyle name="Normal 5 4 2 3 2 2" xfId="1357"/>
    <cellStyle name="Normal 5 4 2 3 3" xfId="1358"/>
    <cellStyle name="Normal 5 4 2 4" xfId="1359"/>
    <cellStyle name="Normal 5 4 2 4 2" xfId="1360"/>
    <cellStyle name="Normal 5 4 2 5" xfId="1361"/>
    <cellStyle name="Normal 5 4 2 5 2" xfId="1362"/>
    <cellStyle name="Normal 5 4 2 6" xfId="1363"/>
    <cellStyle name="Normal 5 4 3" xfId="1364"/>
    <cellStyle name="Normal 5 4 3 2" xfId="1365"/>
    <cellStyle name="Normal 5 4 3 2 2" xfId="1366"/>
    <cellStyle name="Normal 5 4 3 3" xfId="1367"/>
    <cellStyle name="Normal 5 4 3 3 2" xfId="1368"/>
    <cellStyle name="Normal 5 4 3 4" xfId="1369"/>
    <cellStyle name="Normal 5 4 4" xfId="1370"/>
    <cellStyle name="Normal 5 4 4 2" xfId="1371"/>
    <cellStyle name="Normal 5 4 4 2 2" xfId="1372"/>
    <cellStyle name="Normal 5 4 4 3" xfId="1373"/>
    <cellStyle name="Normal 5 4 4 3 2" xfId="1374"/>
    <cellStyle name="Normal 5 4 4 4" xfId="1375"/>
    <cellStyle name="Normal 5 4 5" xfId="1376"/>
    <cellStyle name="Normal 5 4 5 2" xfId="1377"/>
    <cellStyle name="Normal 5 4 6" xfId="1378"/>
    <cellStyle name="Normal 5 4 6 2" xfId="1379"/>
    <cellStyle name="Normal 5 4 7" xfId="1380"/>
    <cellStyle name="Normal 5 5" xfId="1381"/>
    <cellStyle name="Normal 5 5 2" xfId="1382"/>
    <cellStyle name="Normal 5 5 2 2" xfId="1383"/>
    <cellStyle name="Normal 5 5 2 2 2" xfId="1384"/>
    <cellStyle name="Normal 5 5 2 3" xfId="1385"/>
    <cellStyle name="Normal 5 5 3" xfId="1386"/>
    <cellStyle name="Normal 5 5 3 2" xfId="1387"/>
    <cellStyle name="Normal 5 5 3 2 2" xfId="1388"/>
    <cellStyle name="Normal 5 5 3 3" xfId="1389"/>
    <cellStyle name="Normal 5 5 4" xfId="1390"/>
    <cellStyle name="Normal 5 5 4 2" xfId="1391"/>
    <cellStyle name="Normal 5 5 5" xfId="1392"/>
    <cellStyle name="Normal 5 5 5 2" xfId="1393"/>
    <cellStyle name="Normal 5 5 6" xfId="1394"/>
    <cellStyle name="Normal 5 6" xfId="1395"/>
    <cellStyle name="Normal 5 6 2" xfId="1396"/>
    <cellStyle name="Normal 5 6 2 2" xfId="1397"/>
    <cellStyle name="Normal 5 6 2 2 2" xfId="1398"/>
    <cellStyle name="Normal 5 6 2 3" xfId="1399"/>
    <cellStyle name="Normal 5 6 3" xfId="1400"/>
    <cellStyle name="Normal 5 6 3 2" xfId="1401"/>
    <cellStyle name="Normal 5 6 3 2 2" xfId="1402"/>
    <cellStyle name="Normal 5 6 3 3" xfId="1403"/>
    <cellStyle name="Normal 5 6 4" xfId="1404"/>
    <cellStyle name="Normal 5 6 4 2" xfId="1405"/>
    <cellStyle name="Normal 5 6 5" xfId="1406"/>
    <cellStyle name="Normal 5 6 5 2" xfId="1407"/>
    <cellStyle name="Normal 5 6 6" xfId="1408"/>
    <cellStyle name="Normal 5 7" xfId="1409"/>
    <cellStyle name="Normal 5 7 2" xfId="1410"/>
    <cellStyle name="Normal 5 8" xfId="1411"/>
    <cellStyle name="Normal 5 8 2" xfId="1412"/>
    <cellStyle name="Normal 5 8 2 2" xfId="1413"/>
    <cellStyle name="Normal 5 8 3" xfId="1414"/>
    <cellStyle name="Normal 5 8 3 2" xfId="1415"/>
    <cellStyle name="Normal 5 8 4" xfId="1416"/>
    <cellStyle name="Normal 5 9" xfId="1417"/>
    <cellStyle name="Normal 5 9 2" xfId="1418"/>
    <cellStyle name="Normal 5 9 2 2" xfId="1419"/>
    <cellStyle name="Normal 5 9 3" xfId="1420"/>
    <cellStyle name="Normal 5 9 3 2" xfId="1421"/>
    <cellStyle name="Normal 5 9 4" xfId="1422"/>
    <cellStyle name="Normal 6" xfId="1423"/>
    <cellStyle name="Normal 6 2" xfId="1424"/>
    <cellStyle name="Normal 6 2 2" xfId="1425"/>
    <cellStyle name="Normal 6 2 2 2" xfId="1426"/>
    <cellStyle name="Normal 6 2 2 2 2" xfId="1427"/>
    <cellStyle name="Normal 6 2 2 2 2 2" xfId="1428"/>
    <cellStyle name="Normal 6 2 2 2 3" xfId="1429"/>
    <cellStyle name="Normal 6 2 2 3" xfId="1430"/>
    <cellStyle name="Normal 6 2 2 3 2" xfId="1431"/>
    <cellStyle name="Normal 6 2 2 3 2 2" xfId="1432"/>
    <cellStyle name="Normal 6 2 2 3 3" xfId="1433"/>
    <cellStyle name="Normal 6 2 2 4" xfId="1434"/>
    <cellStyle name="Normal 6 2 2 4 2" xfId="1435"/>
    <cellStyle name="Normal 6 2 2 5" xfId="1436"/>
    <cellStyle name="Normal 6 2 2 5 2" xfId="1437"/>
    <cellStyle name="Normal 6 2 2 6" xfId="1438"/>
    <cellStyle name="Normal 6 2 3" xfId="1439"/>
    <cellStyle name="Normal 6 2 3 2" xfId="1440"/>
    <cellStyle name="Normal 6 2 3 2 2" xfId="1441"/>
    <cellStyle name="Normal 6 2 3 3" xfId="1442"/>
    <cellStyle name="Normal 6 2 3 3 2" xfId="1443"/>
    <cellStyle name="Normal 6 2 3 4" xfId="1444"/>
    <cellStyle name="Normal 6 2 4" xfId="1445"/>
    <cellStyle name="Normal 6 2 4 2" xfId="1446"/>
    <cellStyle name="Normal 6 2 4 2 2" xfId="1447"/>
    <cellStyle name="Normal 6 2 4 3" xfId="1448"/>
    <cellStyle name="Normal 6 2 4 3 2" xfId="1449"/>
    <cellStyle name="Normal 6 2 4 4" xfId="1450"/>
    <cellStyle name="Normal 6 2 5" xfId="1451"/>
    <cellStyle name="Normal 6 2 5 2" xfId="1452"/>
    <cellStyle name="Normal 6 2 6" xfId="1453"/>
    <cellStyle name="Normal 6 2 6 2" xfId="1454"/>
    <cellStyle name="Normal 6 2 7" xfId="1455"/>
    <cellStyle name="Normal 6 2 7 2" xfId="1456"/>
    <cellStyle name="Normal 6 3" xfId="1457"/>
    <cellStyle name="Normal 6 3 2" xfId="1458"/>
    <cellStyle name="Normal 6 3 2 2" xfId="1459"/>
    <cellStyle name="Normal 6 3 2 2 2" xfId="1460"/>
    <cellStyle name="Normal 6 3 2 3" xfId="1461"/>
    <cellStyle name="Normal 6 3 3" xfId="1462"/>
    <cellStyle name="Normal 6 3 3 2" xfId="1463"/>
    <cellStyle name="Normal 6 3 3 2 2" xfId="1464"/>
    <cellStyle name="Normal 6 3 3 3" xfId="1465"/>
    <cellStyle name="Normal 6 3 4" xfId="1466"/>
    <cellStyle name="Normal 6 3 4 2" xfId="1467"/>
    <cellStyle name="Normal 6 3 5" xfId="1468"/>
    <cellStyle name="Normal 6 3 5 2" xfId="1469"/>
    <cellStyle name="Normal 6 3 6" xfId="1470"/>
    <cellStyle name="Normal 6 4" xfId="1471"/>
    <cellStyle name="Normal 6 4 2" xfId="1472"/>
    <cellStyle name="Normal 6 4 2 2" xfId="1473"/>
    <cellStyle name="Normal 6 4 3" xfId="1474"/>
    <cellStyle name="Normal 6 4 3 2" xfId="1475"/>
    <cellStyle name="Normal 6 4 4" xfId="1476"/>
    <cellStyle name="Normal 6 5" xfId="1477"/>
    <cellStyle name="Normal 6 5 2" xfId="1478"/>
    <cellStyle name="Normal 6 5 2 2" xfId="1479"/>
    <cellStyle name="Normal 6 5 3" xfId="1480"/>
    <cellStyle name="Normal 6 5 3 2" xfId="1481"/>
    <cellStyle name="Normal 6 5 4" xfId="1482"/>
    <cellStyle name="Normal 6 6" xfId="1483"/>
    <cellStyle name="Normal 6 6 2" xfId="1484"/>
    <cellStyle name="Normal 6 6 2 2" xfId="1485"/>
    <cellStyle name="Normal 6 6 3" xfId="1486"/>
    <cellStyle name="Normal 6 6 3 2" xfId="1487"/>
    <cellStyle name="Normal 6 6 4" xfId="1488"/>
    <cellStyle name="Normal 6 7" xfId="1489"/>
    <cellStyle name="Normal 6 7 2" xfId="1490"/>
    <cellStyle name="Normal 6 8" xfId="1491"/>
    <cellStyle name="Normal 6 8 2" xfId="1492"/>
    <cellStyle name="Normal 6 9" xfId="1493"/>
    <cellStyle name="Normal 6 9 2" xfId="1494"/>
    <cellStyle name="Normal 7" xfId="1495"/>
    <cellStyle name="Normal 7 2" xfId="1496"/>
    <cellStyle name="Normal 7 2 2" xfId="1497"/>
    <cellStyle name="Normal 7 3" xfId="1498"/>
    <cellStyle name="Normal 7 3 2" xfId="1499"/>
    <cellStyle name="Normal 7 4" xfId="1500"/>
    <cellStyle name="Normal 8" xfId="1501"/>
    <cellStyle name="Normal 8 2" xfId="1502"/>
    <cellStyle name="Normal 8 2 2" xfId="1503"/>
    <cellStyle name="Normal 8 2 2 2" xfId="1504"/>
    <cellStyle name="Normal 8 2 3" xfId="1505"/>
    <cellStyle name="Normal 8 2 3 2" xfId="1506"/>
    <cellStyle name="Normal 8 2 4" xfId="1507"/>
    <cellStyle name="Normal 8 3" xfId="1508"/>
    <cellStyle name="Normal 9" xfId="1509"/>
    <cellStyle name="Normal 9 10" xfId="1510"/>
    <cellStyle name="Normal 9 10 2" xfId="1511"/>
    <cellStyle name="Normal 9 11" xfId="1512"/>
    <cellStyle name="Normal 9 11 2" xfId="1513"/>
    <cellStyle name="Normal 9 2" xfId="1514"/>
    <cellStyle name="Normal 9 2 2" xfId="1515"/>
    <cellStyle name="Normal 9 2 2 2" xfId="1516"/>
    <cellStyle name="Normal 9 2 2 2 2" xfId="1517"/>
    <cellStyle name="Normal 9 2 2 2 2 2" xfId="1518"/>
    <cellStyle name="Normal 9 2 2 2 3" xfId="1519"/>
    <cellStyle name="Normal 9 2 2 3" xfId="1520"/>
    <cellStyle name="Normal 9 2 2 3 2" xfId="1521"/>
    <cellStyle name="Normal 9 2 2 3 2 2" xfId="1522"/>
    <cellStyle name="Normal 9 2 2 3 3" xfId="1523"/>
    <cellStyle name="Normal 9 2 2 4" xfId="1524"/>
    <cellStyle name="Normal 9 2 2 4 2" xfId="1525"/>
    <cellStyle name="Normal 9 2 2 5" xfId="1526"/>
    <cellStyle name="Normal 9 2 2 5 2" xfId="1527"/>
    <cellStyle name="Normal 9 2 2 6" xfId="1528"/>
    <cellStyle name="Normal 9 2 3" xfId="1529"/>
    <cellStyle name="Normal 9 2 3 2" xfId="1530"/>
    <cellStyle name="Normal 9 2 3 2 2" xfId="1531"/>
    <cellStyle name="Normal 9 2 3 3" xfId="1532"/>
    <cellStyle name="Normal 9 2 3 3 2" xfId="1533"/>
    <cellStyle name="Normal 9 2 3 4" xfId="1534"/>
    <cellStyle name="Normal 9 2 4" xfId="1535"/>
    <cellStyle name="Normal 9 2 4 2" xfId="1536"/>
    <cellStyle name="Normal 9 2 4 2 2" xfId="1537"/>
    <cellStyle name="Normal 9 2 4 3" xfId="1538"/>
    <cellStyle name="Normal 9 2 4 3 2" xfId="1539"/>
    <cellStyle name="Normal 9 2 4 4" xfId="1540"/>
    <cellStyle name="Normal 9 2 5" xfId="1541"/>
    <cellStyle name="Normal 9 2 5 2" xfId="1542"/>
    <cellStyle name="Normal 9 2 6" xfId="1543"/>
    <cellStyle name="Normal 9 2 6 2" xfId="1544"/>
    <cellStyle name="Normal 9 2 7" xfId="1545"/>
    <cellStyle name="Normal 9 3" xfId="1546"/>
    <cellStyle name="Normal 9 3 2" xfId="1547"/>
    <cellStyle name="Normal 9 4" xfId="1548"/>
    <cellStyle name="Normal 9 4 2" xfId="1549"/>
    <cellStyle name="Normal 9 4 2 2" xfId="1550"/>
    <cellStyle name="Normal 9 4 2 2 2" xfId="1551"/>
    <cellStyle name="Normal 9 4 2 3" xfId="1552"/>
    <cellStyle name="Normal 9 4 3" xfId="1553"/>
    <cellStyle name="Normal 9 4 3 2" xfId="1554"/>
    <cellStyle name="Normal 9 4 3 2 2" xfId="1555"/>
    <cellStyle name="Normal 9 4 3 3" xfId="1556"/>
    <cellStyle name="Normal 9 4 4" xfId="1557"/>
    <cellStyle name="Normal 9 4 4 2" xfId="1558"/>
    <cellStyle name="Normal 9 4 5" xfId="1559"/>
    <cellStyle name="Normal 9 4 5 2" xfId="1560"/>
    <cellStyle name="Normal 9 4 6" xfId="1561"/>
    <cellStyle name="Normal 9 5" xfId="1562"/>
    <cellStyle name="Normal 9 5 2" xfId="1563"/>
    <cellStyle name="Normal 9 5 2 2" xfId="1564"/>
    <cellStyle name="Normal 9 5 2 2 2" xfId="1565"/>
    <cellStyle name="Normal 9 5 2 3" xfId="1566"/>
    <cellStyle name="Normal 9 5 3" xfId="1567"/>
    <cellStyle name="Normal 9 5 3 2" xfId="1568"/>
    <cellStyle name="Normal 9 5 3 2 2" xfId="1569"/>
    <cellStyle name="Normal 9 5 3 3" xfId="1570"/>
    <cellStyle name="Normal 9 5 4" xfId="1571"/>
    <cellStyle name="Normal 9 5 4 2" xfId="1572"/>
    <cellStyle name="Normal 9 5 5" xfId="1573"/>
    <cellStyle name="Normal 9 5 5 2" xfId="1574"/>
    <cellStyle name="Normal 9 5 6" xfId="1575"/>
    <cellStyle name="Normal 9 6" xfId="1576"/>
    <cellStyle name="Normal 9 6 2" xfId="1577"/>
    <cellStyle name="Normal 9 6 2 2" xfId="1578"/>
    <cellStyle name="Normal 9 6 3" xfId="1579"/>
    <cellStyle name="Normal 9 6 3 2" xfId="1580"/>
    <cellStyle name="Normal 9 6 4" xfId="1581"/>
    <cellStyle name="Normal 9 7" xfId="1582"/>
    <cellStyle name="Normal 9 7 2" xfId="1583"/>
    <cellStyle name="Normal 9 7 2 2" xfId="1584"/>
    <cellStyle name="Normal 9 7 3" xfId="1585"/>
    <cellStyle name="Normal 9 7 3 2" xfId="1586"/>
    <cellStyle name="Normal 9 7 4" xfId="1587"/>
    <cellStyle name="Normal 9 8" xfId="1588"/>
    <cellStyle name="Normal 9 8 2" xfId="1589"/>
    <cellStyle name="Normal 9 8 2 2" xfId="1590"/>
    <cellStyle name="Normal 9 8 3" xfId="1591"/>
    <cellStyle name="Normal 9 8 3 2" xfId="1592"/>
    <cellStyle name="Normal 9 8 4" xfId="1593"/>
    <cellStyle name="Normal 9 9" xfId="1594"/>
    <cellStyle name="Normal 9 9 2" xfId="1595"/>
    <cellStyle name="Note" xfId="2107"/>
    <cellStyle name="Pourcentage 2" xfId="1596"/>
    <cellStyle name="Pourcentage 2 2" xfId="1597"/>
    <cellStyle name="Pourcentage 3" xfId="1598"/>
    <cellStyle name="Pourcentage 3 2" xfId="1599"/>
    <cellStyle name="Pourcentage 4" xfId="1600"/>
    <cellStyle name="Pourcentage 4 2" xfId="1601"/>
    <cellStyle name="Pourcentage 4 2 2" xfId="1602"/>
    <cellStyle name="Pourcentage 4 3" xfId="1603"/>
    <cellStyle name="Pourcentage 5" xfId="1604"/>
    <cellStyle name="Pourcentage 5 2" xfId="1605"/>
    <cellStyle name="Result" xfId="1606"/>
    <cellStyle name="Result2" xfId="1607"/>
    <cellStyle name="Status" xfId="2118"/>
    <cellStyle name="Style 1" xfId="1608"/>
    <cellStyle name="Style 1 2" xfId="1609"/>
    <cellStyle name="Style 1 2 2" xfId="1610"/>
    <cellStyle name="Style 1 3" xfId="1611"/>
    <cellStyle name="Text" xfId="2106"/>
    <cellStyle name="Warning" xfId="2105"/>
  </cellStyles>
  <dxfs count="0"/>
  <tableStyles count="1" defaultTableStyle="TableStyleMedium2" defaultPivotStyle="PivotStyleLight16">
    <tableStyle name="Style de tableau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163"/>
  <sheetViews>
    <sheetView tabSelected="1" zoomScaleNormal="100" workbookViewId="0">
      <selection activeCell="C2" sqref="C2:G2"/>
    </sheetView>
  </sheetViews>
  <sheetFormatPr baseColWidth="10" defaultRowHeight="12.75"/>
  <cols>
    <col min="1" max="1" width="4.7109375" style="1" customWidth="1"/>
    <col min="2" max="2" width="43.42578125" style="4" customWidth="1"/>
    <col min="3" max="3" width="17.42578125" style="1" customWidth="1"/>
    <col min="4" max="4" width="11.7109375" style="1" bestFit="1" customWidth="1"/>
    <col min="5" max="5" width="12.140625" style="1" bestFit="1" customWidth="1"/>
    <col min="6" max="6" width="8.42578125" style="4" customWidth="1"/>
    <col min="7" max="7" width="12" style="4" customWidth="1"/>
    <col min="8" max="8" width="6.5703125" style="4" customWidth="1"/>
    <col min="9" max="9" width="7.42578125" style="4" customWidth="1"/>
    <col min="10" max="10" width="9" style="4" customWidth="1"/>
    <col min="11" max="11" width="12.42578125" style="4" bestFit="1" customWidth="1"/>
    <col min="12" max="12" width="10" style="1" customWidth="1"/>
    <col min="13" max="13" width="43.42578125" style="1" customWidth="1"/>
    <col min="14" max="14" width="11.42578125" style="1"/>
    <col min="15" max="15" width="65.7109375" style="122" hidden="1" customWidth="1"/>
    <col min="16" max="16384" width="11.42578125" style="1"/>
  </cols>
  <sheetData>
    <row r="1" spans="1:15" ht="21" thickBot="1">
      <c r="A1" s="136">
        <v>2023</v>
      </c>
      <c r="B1" s="2"/>
      <c r="C1" s="117" t="str">
        <f>"FONDS D'AIDE AUX DEPLACEMENTS " &amp; $A$1</f>
        <v>FONDS D'AIDE AUX DEPLACEMENTS 2023</v>
      </c>
      <c r="F1" s="118" t="str">
        <f>"Appel à PROJET " &amp; $A$1 &amp; " FEBECS : fond d'échange à but éducatif, culturel et sportif"</f>
        <v>Appel à PROJET 2023 FEBECS : fond d'échange à but éducatif, culturel et sportif</v>
      </c>
      <c r="O1" s="122" t="s">
        <v>39</v>
      </c>
    </row>
    <row r="2" spans="1:15" ht="29.25" customHeight="1" thickBot="1">
      <c r="B2" s="119" t="s">
        <v>0</v>
      </c>
      <c r="C2" s="123"/>
      <c r="D2" s="124"/>
      <c r="E2" s="125"/>
      <c r="F2" s="125"/>
      <c r="G2" s="126"/>
      <c r="H2" s="5"/>
      <c r="I2" s="5"/>
      <c r="J2" s="140"/>
      <c r="K2" s="141" t="str">
        <f>"trop perçu " &amp; $A$1-1 &amp; " ?"</f>
        <v>trop perçu 2022 ?</v>
      </c>
      <c r="L2" s="146"/>
      <c r="M2" s="5"/>
      <c r="O2" s="122" t="s">
        <v>40</v>
      </c>
    </row>
    <row r="3" spans="1:15" ht="18">
      <c r="B3" s="120" t="s">
        <v>1</v>
      </c>
      <c r="C3" s="6"/>
      <c r="D3" s="6"/>
      <c r="E3" s="7"/>
      <c r="F3" s="7"/>
      <c r="G3" s="7"/>
      <c r="H3" s="7"/>
      <c r="I3" s="7"/>
      <c r="J3" s="7"/>
      <c r="K3" s="7"/>
      <c r="L3" s="7"/>
      <c r="M3" s="8"/>
      <c r="O3" s="122" t="s">
        <v>104</v>
      </c>
    </row>
    <row r="4" spans="1:15" ht="7.5" customHeight="1">
      <c r="B4" s="1"/>
      <c r="F4" s="1"/>
      <c r="G4" s="1"/>
      <c r="H4" s="1"/>
      <c r="I4" s="1"/>
      <c r="J4" s="1"/>
      <c r="K4" s="1"/>
      <c r="O4" s="122" t="s">
        <v>41</v>
      </c>
    </row>
    <row r="5" spans="1:15" ht="18.75" customHeight="1">
      <c r="B5" s="9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22" t="s">
        <v>42</v>
      </c>
    </row>
    <row r="6" spans="1:15" ht="18.75" customHeight="1">
      <c r="B6" s="10"/>
      <c r="C6" s="11" t="s">
        <v>3</v>
      </c>
      <c r="D6" s="11"/>
      <c r="E6" s="11"/>
      <c r="F6" s="11"/>
      <c r="G6" s="11"/>
      <c r="H6" s="11"/>
      <c r="I6" s="10"/>
      <c r="J6" s="10"/>
      <c r="K6" s="10"/>
      <c r="L6" s="10"/>
      <c r="M6" s="10"/>
      <c r="O6" s="122" t="s">
        <v>43</v>
      </c>
    </row>
    <row r="7" spans="1:15" ht="18.75" customHeight="1">
      <c r="B7" s="10"/>
      <c r="C7" s="12" t="s">
        <v>4</v>
      </c>
      <c r="D7" s="12"/>
      <c r="E7" s="12"/>
      <c r="F7" s="12"/>
      <c r="G7" s="12"/>
      <c r="H7" s="12"/>
      <c r="I7" s="10"/>
      <c r="J7" s="10"/>
      <c r="K7" s="10"/>
      <c r="L7" s="10"/>
      <c r="M7" s="10"/>
      <c r="O7" s="122" t="s">
        <v>44</v>
      </c>
    </row>
    <row r="8" spans="1:15" ht="18.75" customHeight="1">
      <c r="B8" s="13"/>
      <c r="C8" s="14" t="s">
        <v>5</v>
      </c>
      <c r="D8" s="14"/>
      <c r="E8" s="14"/>
      <c r="F8" s="14"/>
      <c r="G8" s="14"/>
      <c r="H8" s="14"/>
      <c r="I8" s="13"/>
      <c r="J8" s="13"/>
      <c r="K8" s="13"/>
      <c r="L8" s="13"/>
      <c r="M8" s="13"/>
      <c r="O8" s="122" t="s">
        <v>45</v>
      </c>
    </row>
    <row r="9" spans="1:15" ht="18.75" customHeight="1">
      <c r="B9" s="15" t="s">
        <v>6</v>
      </c>
      <c r="F9" s="1"/>
      <c r="G9" s="1"/>
      <c r="H9" s="1"/>
      <c r="I9" s="1"/>
      <c r="J9" s="1"/>
      <c r="K9" s="1"/>
      <c r="O9" s="122" t="s">
        <v>46</v>
      </c>
    </row>
    <row r="10" spans="1:15" ht="18.75" customHeight="1">
      <c r="B10" s="16" t="s">
        <v>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O10" s="122" t="s">
        <v>101</v>
      </c>
    </row>
    <row r="11" spans="1:15" ht="18.75" customHeight="1">
      <c r="B11" s="16"/>
      <c r="C11" s="16" t="s">
        <v>38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O11" s="122" t="s">
        <v>48</v>
      </c>
    </row>
    <row r="12" spans="1:15" ht="6.75" customHeight="1">
      <c r="B12" s="16"/>
      <c r="C12" s="4"/>
      <c r="D12" s="4"/>
      <c r="E12" s="4"/>
      <c r="L12" s="4"/>
      <c r="M12" s="4"/>
      <c r="O12" s="121" t="s">
        <v>49</v>
      </c>
    </row>
    <row r="13" spans="1:15" ht="6.75" customHeight="1" thickBot="1">
      <c r="B13" s="16"/>
      <c r="C13" s="4"/>
      <c r="D13" s="4"/>
      <c r="E13" s="4"/>
      <c r="L13" s="4"/>
      <c r="M13" s="4"/>
      <c r="O13" s="121" t="s">
        <v>50</v>
      </c>
    </row>
    <row r="14" spans="1:15" s="21" customFormat="1" ht="29.25" customHeight="1">
      <c r="A14" s="127" t="s">
        <v>8</v>
      </c>
      <c r="B14" s="17" t="str">
        <f>"tableau récapitulatif des déplacements programmés vers l'HEXAGONE pour l'année "&amp; $A$1</f>
        <v>tableau récapitulatif des déplacements programmés vers l'HEXAGONE pour l'année 2023</v>
      </c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20"/>
      <c r="O14" s="122" t="s">
        <v>51</v>
      </c>
    </row>
    <row r="15" spans="1:15" s="27" customFormat="1" ht="51">
      <c r="A15" s="128"/>
      <c r="B15" s="22" t="s">
        <v>9</v>
      </c>
      <c r="C15" s="23" t="s">
        <v>10</v>
      </c>
      <c r="D15" s="23" t="s">
        <v>35</v>
      </c>
      <c r="E15" s="23" t="s">
        <v>36</v>
      </c>
      <c r="F15" s="23" t="str">
        <f>"Nbre sportifs : " &amp; F29</f>
        <v>Nbre sportifs : 0</v>
      </c>
      <c r="G15" s="24" t="str">
        <f>"dont " &amp;G29&amp; " sportifs en POLE PPF"</f>
        <v>dont 0 sportifs en POLE PPF</v>
      </c>
      <c r="H15" s="24" t="str">
        <f xml:space="preserve"> "Age moyen ("&amp;H29&amp;")"</f>
        <v>Age moyen ()</v>
      </c>
      <c r="I15" s="23" t="str">
        <f>"Nbre cadres : "&amp;I29</f>
        <v>Nbre cadres : 0</v>
      </c>
      <c r="J15" s="24" t="s">
        <v>11</v>
      </c>
      <c r="K15" s="24" t="str">
        <f>"prévision du coût du déplacement aérien : "&amp;K29</f>
        <v>prévision du coût du déplacement aérien : 0</v>
      </c>
      <c r="L15" s="25" t="s">
        <v>12</v>
      </c>
      <c r="M15" s="26" t="s">
        <v>13</v>
      </c>
      <c r="O15" s="122" t="s">
        <v>52</v>
      </c>
    </row>
    <row r="16" spans="1:15" ht="25.5">
      <c r="A16" s="128"/>
      <c r="B16" s="28" t="s">
        <v>14</v>
      </c>
      <c r="C16" s="29" t="s">
        <v>15</v>
      </c>
      <c r="D16" s="30" t="s">
        <v>106</v>
      </c>
      <c r="E16" s="30" t="s">
        <v>107</v>
      </c>
      <c r="F16" s="31">
        <v>8</v>
      </c>
      <c r="G16" s="32">
        <v>8</v>
      </c>
      <c r="H16" s="32">
        <v>16</v>
      </c>
      <c r="I16" s="31">
        <v>1</v>
      </c>
      <c r="J16" s="33">
        <v>700</v>
      </c>
      <c r="K16" s="33">
        <v>6300</v>
      </c>
      <c r="L16" s="34">
        <v>1</v>
      </c>
      <c r="M16" s="35" t="s">
        <v>16</v>
      </c>
      <c r="O16" s="122" t="s">
        <v>53</v>
      </c>
    </row>
    <row r="17" spans="1:15" ht="17.25" customHeight="1">
      <c r="A17" s="128"/>
      <c r="B17" s="36"/>
      <c r="C17" s="37"/>
      <c r="D17" s="38"/>
      <c r="E17" s="38"/>
      <c r="F17" s="39"/>
      <c r="G17" s="40"/>
      <c r="H17" s="40"/>
      <c r="I17" s="39"/>
      <c r="J17" s="41"/>
      <c r="K17" s="42">
        <f>(F17+I17)*J17</f>
        <v>0</v>
      </c>
      <c r="L17" s="43"/>
      <c r="M17" s="44"/>
      <c r="O17" s="122" t="s">
        <v>54</v>
      </c>
    </row>
    <row r="18" spans="1:15" ht="17.25" customHeight="1">
      <c r="A18" s="128"/>
      <c r="B18" s="36"/>
      <c r="C18" s="37"/>
      <c r="D18" s="38"/>
      <c r="E18" s="38"/>
      <c r="F18" s="39"/>
      <c r="G18" s="40"/>
      <c r="H18" s="40"/>
      <c r="I18" s="39"/>
      <c r="J18" s="41"/>
      <c r="K18" s="42">
        <f t="shared" ref="K18:K23" si="0">(F18+I18)*J18</f>
        <v>0</v>
      </c>
      <c r="L18" s="43"/>
      <c r="M18" s="44"/>
      <c r="O18" s="122" t="s">
        <v>55</v>
      </c>
    </row>
    <row r="19" spans="1:15" ht="17.25" customHeight="1">
      <c r="A19" s="128"/>
      <c r="B19" s="36"/>
      <c r="C19" s="37"/>
      <c r="D19" s="38"/>
      <c r="E19" s="38"/>
      <c r="F19" s="39"/>
      <c r="G19" s="40"/>
      <c r="H19" s="40"/>
      <c r="I19" s="39"/>
      <c r="J19" s="41"/>
      <c r="K19" s="42">
        <f t="shared" si="0"/>
        <v>0</v>
      </c>
      <c r="L19" s="43"/>
      <c r="M19" s="44"/>
      <c r="O19" s="122" t="s">
        <v>56</v>
      </c>
    </row>
    <row r="20" spans="1:15" ht="17.25" customHeight="1">
      <c r="A20" s="128"/>
      <c r="B20" s="36"/>
      <c r="C20" s="37"/>
      <c r="D20" s="38"/>
      <c r="E20" s="38"/>
      <c r="F20" s="39"/>
      <c r="G20" s="40"/>
      <c r="H20" s="40"/>
      <c r="I20" s="39"/>
      <c r="J20" s="41"/>
      <c r="K20" s="42">
        <f t="shared" si="0"/>
        <v>0</v>
      </c>
      <c r="L20" s="43"/>
      <c r="M20" s="44"/>
      <c r="O20" s="122" t="s">
        <v>57</v>
      </c>
    </row>
    <row r="21" spans="1:15" ht="17.25" customHeight="1">
      <c r="A21" s="128"/>
      <c r="B21" s="36"/>
      <c r="C21" s="37"/>
      <c r="D21" s="38"/>
      <c r="E21" s="38"/>
      <c r="F21" s="39"/>
      <c r="G21" s="40"/>
      <c r="H21" s="40"/>
      <c r="I21" s="39"/>
      <c r="J21" s="41"/>
      <c r="K21" s="42">
        <f t="shared" si="0"/>
        <v>0</v>
      </c>
      <c r="L21" s="43"/>
      <c r="M21" s="44"/>
      <c r="O21" s="122" t="s">
        <v>58</v>
      </c>
    </row>
    <row r="22" spans="1:15" ht="17.25" customHeight="1">
      <c r="A22" s="128"/>
      <c r="B22" s="36"/>
      <c r="C22" s="37"/>
      <c r="D22" s="38"/>
      <c r="E22" s="38"/>
      <c r="F22" s="39"/>
      <c r="G22" s="40"/>
      <c r="H22" s="40"/>
      <c r="I22" s="39"/>
      <c r="J22" s="41"/>
      <c r="K22" s="42">
        <f t="shared" si="0"/>
        <v>0</v>
      </c>
      <c r="L22" s="43"/>
      <c r="M22" s="44"/>
      <c r="O22" s="122" t="s">
        <v>59</v>
      </c>
    </row>
    <row r="23" spans="1:15" ht="17.25" customHeight="1">
      <c r="A23" s="128"/>
      <c r="B23" s="36"/>
      <c r="C23" s="37"/>
      <c r="D23" s="38"/>
      <c r="E23" s="38"/>
      <c r="F23" s="39"/>
      <c r="G23" s="40"/>
      <c r="H23" s="40"/>
      <c r="I23" s="39"/>
      <c r="J23" s="41"/>
      <c r="K23" s="42">
        <f t="shared" si="0"/>
        <v>0</v>
      </c>
      <c r="L23" s="43"/>
      <c r="M23" s="44"/>
      <c r="O23" s="122" t="s">
        <v>102</v>
      </c>
    </row>
    <row r="24" spans="1:15" ht="17.25" customHeight="1">
      <c r="A24" s="128"/>
      <c r="B24" s="36"/>
      <c r="C24" s="37"/>
      <c r="D24" s="38"/>
      <c r="E24" s="38"/>
      <c r="F24" s="39"/>
      <c r="G24" s="40"/>
      <c r="H24" s="40"/>
      <c r="I24" s="39"/>
      <c r="J24" s="41"/>
      <c r="K24" s="42">
        <f>(F24+I24)*J24</f>
        <v>0</v>
      </c>
      <c r="L24" s="43"/>
      <c r="M24" s="44"/>
      <c r="O24" s="121" t="s">
        <v>60</v>
      </c>
    </row>
    <row r="25" spans="1:15" ht="17.25" customHeight="1">
      <c r="A25" s="128"/>
      <c r="B25" s="36"/>
      <c r="C25" s="37"/>
      <c r="D25" s="38"/>
      <c r="E25" s="38"/>
      <c r="F25" s="39"/>
      <c r="G25" s="40"/>
      <c r="H25" s="40"/>
      <c r="I25" s="39"/>
      <c r="J25" s="41"/>
      <c r="K25" s="42">
        <f t="shared" ref="K25:K28" si="1">(F25+I25)*J25</f>
        <v>0</v>
      </c>
      <c r="L25" s="43"/>
      <c r="M25" s="44"/>
      <c r="O25" s="122" t="s">
        <v>63</v>
      </c>
    </row>
    <row r="26" spans="1:15" ht="17.25" customHeight="1">
      <c r="A26" s="128"/>
      <c r="B26" s="36"/>
      <c r="C26" s="37"/>
      <c r="D26" s="38"/>
      <c r="E26" s="38"/>
      <c r="F26" s="39"/>
      <c r="G26" s="40"/>
      <c r="H26" s="40"/>
      <c r="I26" s="39"/>
      <c r="J26" s="41"/>
      <c r="K26" s="42">
        <f t="shared" si="1"/>
        <v>0</v>
      </c>
      <c r="L26" s="43"/>
      <c r="M26" s="44"/>
      <c r="O26" s="122" t="s">
        <v>103</v>
      </c>
    </row>
    <row r="27" spans="1:15" ht="17.25" customHeight="1">
      <c r="A27" s="128"/>
      <c r="B27" s="36"/>
      <c r="C27" s="37"/>
      <c r="D27" s="38"/>
      <c r="E27" s="38"/>
      <c r="F27" s="39"/>
      <c r="G27" s="40"/>
      <c r="H27" s="40"/>
      <c r="I27" s="39"/>
      <c r="J27" s="41"/>
      <c r="K27" s="42">
        <f t="shared" si="1"/>
        <v>0</v>
      </c>
      <c r="L27" s="43"/>
      <c r="M27" s="44"/>
      <c r="O27" s="122" t="s">
        <v>64</v>
      </c>
    </row>
    <row r="28" spans="1:15" ht="17.25" customHeight="1" thickBot="1">
      <c r="A28" s="128"/>
      <c r="B28" s="45"/>
      <c r="C28" s="46"/>
      <c r="D28" s="47"/>
      <c r="E28" s="47"/>
      <c r="F28" s="48"/>
      <c r="G28" s="49"/>
      <c r="H28" s="49"/>
      <c r="I28" s="48"/>
      <c r="J28" s="113"/>
      <c r="K28" s="50">
        <f t="shared" si="1"/>
        <v>0</v>
      </c>
      <c r="L28" s="51"/>
      <c r="M28" s="115"/>
      <c r="O28" s="122" t="s">
        <v>66</v>
      </c>
    </row>
    <row r="29" spans="1:15" ht="19.5" customHeight="1" thickBot="1">
      <c r="A29" s="52"/>
      <c r="C29" s="4"/>
      <c r="D29" s="4"/>
      <c r="E29" s="53"/>
      <c r="F29" s="54">
        <f>SUM(F17:F28)</f>
        <v>0</v>
      </c>
      <c r="G29" s="54">
        <f>SUM(G17:G28)</f>
        <v>0</v>
      </c>
      <c r="H29" s="55" t="str">
        <f>IFERROR(AVERAGE(H17:H28),"")</f>
        <v/>
      </c>
      <c r="I29" s="54">
        <f>SUM(I17:I28)</f>
        <v>0</v>
      </c>
      <c r="J29" s="55"/>
      <c r="K29" s="56">
        <f>SUM(K17:K28)</f>
        <v>0</v>
      </c>
      <c r="L29" s="53"/>
      <c r="M29" s="53"/>
      <c r="O29" s="122" t="s">
        <v>67</v>
      </c>
    </row>
    <row r="30" spans="1:15" ht="12.75" customHeight="1" thickBot="1">
      <c r="A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O30" s="122" t="s">
        <v>68</v>
      </c>
    </row>
    <row r="31" spans="1:15" s="21" customFormat="1" ht="29.25" customHeight="1">
      <c r="A31" s="129" t="s">
        <v>17</v>
      </c>
      <c r="B31" s="57" t="str">
        <f>"tableau récapitulatif des déplacements programmés vers la MARTINIQUE pour l'année "&amp; $A$1</f>
        <v>tableau récapitulatif des déplacements programmés vers la MARTINIQUE pour l'année 2023</v>
      </c>
      <c r="C31" s="58"/>
      <c r="D31" s="58"/>
      <c r="E31" s="58"/>
      <c r="F31" s="58"/>
      <c r="G31" s="58"/>
      <c r="H31" s="58"/>
      <c r="I31" s="58"/>
      <c r="J31" s="58"/>
      <c r="K31" s="59"/>
      <c r="L31" s="58"/>
      <c r="M31" s="60"/>
      <c r="O31" s="122" t="s">
        <v>69</v>
      </c>
    </row>
    <row r="32" spans="1:15" s="27" customFormat="1" ht="51">
      <c r="A32" s="130"/>
      <c r="B32" s="61" t="s">
        <v>9</v>
      </c>
      <c r="C32" s="62" t="s">
        <v>10</v>
      </c>
      <c r="D32" s="62" t="s">
        <v>35</v>
      </c>
      <c r="E32" s="62" t="s">
        <v>36</v>
      </c>
      <c r="F32" s="62" t="str">
        <f>"Nbre sportifs : " &amp; F46</f>
        <v>Nbre sportifs : 0</v>
      </c>
      <c r="G32" s="63" t="str">
        <f>"dont " &amp;G46&amp; " sportifs en POLE PPF"</f>
        <v>dont 0 sportifs en POLE PPF</v>
      </c>
      <c r="H32" s="63" t="str">
        <f xml:space="preserve"> "Age moyen ("&amp;H46&amp;")"</f>
        <v>Age moyen ()</v>
      </c>
      <c r="I32" s="62" t="str">
        <f>"Nbre cadres : "&amp;I46</f>
        <v>Nbre cadres : 0</v>
      </c>
      <c r="J32" s="63" t="s">
        <v>11</v>
      </c>
      <c r="K32" s="63" t="str">
        <f>"prévision du coût du déplacement aérien : "&amp;K46</f>
        <v>prévision du coût du déplacement aérien : 0</v>
      </c>
      <c r="L32" s="64" t="s">
        <v>12</v>
      </c>
      <c r="M32" s="65" t="s">
        <v>13</v>
      </c>
      <c r="O32" s="121" t="s">
        <v>70</v>
      </c>
    </row>
    <row r="33" spans="1:15" ht="17.25" customHeight="1">
      <c r="A33" s="130"/>
      <c r="B33" s="66" t="s">
        <v>18</v>
      </c>
      <c r="C33" s="29" t="s">
        <v>19</v>
      </c>
      <c r="D33" s="67" t="s">
        <v>108</v>
      </c>
      <c r="E33" s="30" t="s">
        <v>109</v>
      </c>
      <c r="F33" s="31">
        <v>15</v>
      </c>
      <c r="G33" s="32">
        <v>8</v>
      </c>
      <c r="H33" s="32">
        <v>14</v>
      </c>
      <c r="I33" s="31">
        <v>2</v>
      </c>
      <c r="J33" s="33">
        <v>180</v>
      </c>
      <c r="K33" s="33">
        <v>3060</v>
      </c>
      <c r="L33" s="34">
        <v>2</v>
      </c>
      <c r="M33" s="35" t="s">
        <v>20</v>
      </c>
      <c r="O33" s="121" t="s">
        <v>71</v>
      </c>
    </row>
    <row r="34" spans="1:15" ht="17.25" customHeight="1">
      <c r="A34" s="130"/>
      <c r="B34" s="36"/>
      <c r="C34" s="37"/>
      <c r="D34" s="38"/>
      <c r="E34" s="38"/>
      <c r="F34" s="39"/>
      <c r="G34" s="40"/>
      <c r="H34" s="40"/>
      <c r="I34" s="39"/>
      <c r="J34" s="41"/>
      <c r="K34" s="42">
        <f>(F34+I34)*J34</f>
        <v>0</v>
      </c>
      <c r="L34" s="43"/>
      <c r="M34" s="68"/>
      <c r="O34" s="122" t="s">
        <v>72</v>
      </c>
    </row>
    <row r="35" spans="1:15" ht="17.25" customHeight="1">
      <c r="A35" s="130"/>
      <c r="B35" s="36"/>
      <c r="C35" s="37"/>
      <c r="D35" s="38"/>
      <c r="E35" s="38"/>
      <c r="F35" s="39"/>
      <c r="G35" s="40"/>
      <c r="H35" s="40"/>
      <c r="I35" s="39"/>
      <c r="J35" s="41"/>
      <c r="K35" s="42">
        <f t="shared" ref="K35:K45" si="2">(F35+I35)*J35</f>
        <v>0</v>
      </c>
      <c r="L35" s="43"/>
      <c r="M35" s="68"/>
      <c r="O35" s="122" t="s">
        <v>73</v>
      </c>
    </row>
    <row r="36" spans="1:15" ht="17.25" customHeight="1">
      <c r="A36" s="130"/>
      <c r="B36" s="36"/>
      <c r="C36" s="37"/>
      <c r="D36" s="38"/>
      <c r="E36" s="38"/>
      <c r="F36" s="39"/>
      <c r="G36" s="40"/>
      <c r="H36" s="40"/>
      <c r="I36" s="39"/>
      <c r="J36" s="41"/>
      <c r="K36" s="42">
        <f t="shared" si="2"/>
        <v>0</v>
      </c>
      <c r="L36" s="43"/>
      <c r="M36" s="68"/>
      <c r="O36" s="122" t="s">
        <v>74</v>
      </c>
    </row>
    <row r="37" spans="1:15" ht="17.25" customHeight="1">
      <c r="A37" s="130"/>
      <c r="B37" s="36"/>
      <c r="C37" s="37"/>
      <c r="D37" s="38"/>
      <c r="E37" s="38"/>
      <c r="F37" s="39"/>
      <c r="G37" s="40"/>
      <c r="H37" s="40"/>
      <c r="I37" s="39"/>
      <c r="J37" s="41"/>
      <c r="K37" s="42">
        <f t="shared" si="2"/>
        <v>0</v>
      </c>
      <c r="L37" s="43"/>
      <c r="M37" s="68"/>
      <c r="O37" s="122" t="s">
        <v>75</v>
      </c>
    </row>
    <row r="38" spans="1:15" ht="17.25" customHeight="1">
      <c r="A38" s="130"/>
      <c r="B38" s="36"/>
      <c r="C38" s="37"/>
      <c r="D38" s="38"/>
      <c r="E38" s="38"/>
      <c r="F38" s="39"/>
      <c r="G38" s="40"/>
      <c r="H38" s="40"/>
      <c r="I38" s="39"/>
      <c r="J38" s="41"/>
      <c r="K38" s="42">
        <f t="shared" si="2"/>
        <v>0</v>
      </c>
      <c r="L38" s="43"/>
      <c r="M38" s="68"/>
      <c r="O38" s="122" t="s">
        <v>77</v>
      </c>
    </row>
    <row r="39" spans="1:15" ht="17.25" customHeight="1">
      <c r="A39" s="130"/>
      <c r="B39" s="36"/>
      <c r="C39" s="37"/>
      <c r="D39" s="38"/>
      <c r="E39" s="38"/>
      <c r="F39" s="39"/>
      <c r="G39" s="40"/>
      <c r="H39" s="40"/>
      <c r="I39" s="39"/>
      <c r="J39" s="41"/>
      <c r="K39" s="42">
        <f t="shared" si="2"/>
        <v>0</v>
      </c>
      <c r="L39" s="43"/>
      <c r="M39" s="68"/>
      <c r="O39" s="122" t="s">
        <v>105</v>
      </c>
    </row>
    <row r="40" spans="1:15" ht="17.25" customHeight="1">
      <c r="A40" s="130"/>
      <c r="B40" s="36"/>
      <c r="C40" s="37"/>
      <c r="D40" s="38"/>
      <c r="E40" s="38"/>
      <c r="F40" s="39"/>
      <c r="G40" s="40"/>
      <c r="H40" s="40"/>
      <c r="I40" s="39"/>
      <c r="J40" s="41"/>
      <c r="K40" s="42">
        <f t="shared" si="2"/>
        <v>0</v>
      </c>
      <c r="L40" s="43"/>
      <c r="M40" s="68"/>
      <c r="O40" s="122" t="s">
        <v>78</v>
      </c>
    </row>
    <row r="41" spans="1:15" ht="17.25" customHeight="1">
      <c r="A41" s="130"/>
      <c r="B41" s="36"/>
      <c r="C41" s="37"/>
      <c r="D41" s="38"/>
      <c r="E41" s="38"/>
      <c r="F41" s="39"/>
      <c r="G41" s="40"/>
      <c r="H41" s="40"/>
      <c r="I41" s="39"/>
      <c r="J41" s="41"/>
      <c r="K41" s="42">
        <f t="shared" si="2"/>
        <v>0</v>
      </c>
      <c r="L41" s="43"/>
      <c r="M41" s="68"/>
      <c r="O41" s="122" t="s">
        <v>79</v>
      </c>
    </row>
    <row r="42" spans="1:15" ht="17.25" customHeight="1">
      <c r="A42" s="130"/>
      <c r="B42" s="36"/>
      <c r="C42" s="37"/>
      <c r="D42" s="38"/>
      <c r="E42" s="38"/>
      <c r="F42" s="39"/>
      <c r="G42" s="40"/>
      <c r="H42" s="40"/>
      <c r="I42" s="39"/>
      <c r="J42" s="41"/>
      <c r="K42" s="42">
        <f t="shared" si="2"/>
        <v>0</v>
      </c>
      <c r="L42" s="43"/>
      <c r="M42" s="68"/>
      <c r="O42" s="122" t="s">
        <v>80</v>
      </c>
    </row>
    <row r="43" spans="1:15" ht="17.25" customHeight="1">
      <c r="A43" s="130"/>
      <c r="B43" s="36"/>
      <c r="C43" s="37"/>
      <c r="D43" s="38"/>
      <c r="E43" s="38"/>
      <c r="F43" s="39"/>
      <c r="G43" s="40"/>
      <c r="H43" s="40"/>
      <c r="I43" s="39"/>
      <c r="J43" s="41"/>
      <c r="K43" s="42">
        <f t="shared" si="2"/>
        <v>0</v>
      </c>
      <c r="L43" s="43"/>
      <c r="M43" s="68"/>
      <c r="O43" s="122" t="s">
        <v>81</v>
      </c>
    </row>
    <row r="44" spans="1:15" ht="17.25" customHeight="1">
      <c r="A44" s="130"/>
      <c r="B44" s="36"/>
      <c r="C44" s="37"/>
      <c r="D44" s="38"/>
      <c r="E44" s="38"/>
      <c r="F44" s="39"/>
      <c r="G44" s="40"/>
      <c r="H44" s="40"/>
      <c r="I44" s="39"/>
      <c r="J44" s="41"/>
      <c r="K44" s="42">
        <f t="shared" si="2"/>
        <v>0</v>
      </c>
      <c r="L44" s="43"/>
      <c r="M44" s="68"/>
      <c r="O44" s="122" t="s">
        <v>82</v>
      </c>
    </row>
    <row r="45" spans="1:15" ht="17.25" customHeight="1" thickBot="1">
      <c r="A45" s="130"/>
      <c r="B45" s="45"/>
      <c r="C45" s="46"/>
      <c r="D45" s="47"/>
      <c r="E45" s="47"/>
      <c r="F45" s="48"/>
      <c r="G45" s="49"/>
      <c r="H45" s="49"/>
      <c r="I45" s="48"/>
      <c r="J45" s="113"/>
      <c r="K45" s="50">
        <f t="shared" si="2"/>
        <v>0</v>
      </c>
      <c r="L45" s="51"/>
      <c r="M45" s="114"/>
      <c r="O45" s="122" t="s">
        <v>83</v>
      </c>
    </row>
    <row r="46" spans="1:15" ht="19.5" customHeight="1" thickBot="1">
      <c r="A46" s="52"/>
      <c r="C46" s="4"/>
      <c r="D46" s="4"/>
      <c r="E46" s="53"/>
      <c r="F46" s="69">
        <f>SUM(F34:F45)</f>
        <v>0</v>
      </c>
      <c r="G46" s="69">
        <f>SUM(G34:G45)</f>
        <v>0</v>
      </c>
      <c r="H46" s="55" t="str">
        <f>IFERROR(AVERAGE(H34:H45),"")</f>
        <v/>
      </c>
      <c r="I46" s="69">
        <f>SUM(I34:I45)</f>
        <v>0</v>
      </c>
      <c r="J46" s="55"/>
      <c r="K46" s="70">
        <f>SUM(K34:K45)</f>
        <v>0</v>
      </c>
      <c r="L46" s="53"/>
      <c r="M46" s="53"/>
      <c r="O46" s="122" t="s">
        <v>84</v>
      </c>
    </row>
    <row r="47" spans="1:15" ht="12" customHeight="1" thickBot="1">
      <c r="A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O47" s="122" t="s">
        <v>85</v>
      </c>
    </row>
    <row r="48" spans="1:15" s="21" customFormat="1" ht="29.25" customHeight="1">
      <c r="A48" s="131" t="s">
        <v>21</v>
      </c>
      <c r="B48" s="71" t="str">
        <f>"tableau récapitulatif des déplacements programmés vers l'environnement régional (dont Guyane) pour l'année "&amp;$A$1</f>
        <v>tableau récapitulatif des déplacements programmés vers l'environnement régional (dont Guyane) pour l'année 2023</v>
      </c>
      <c r="C48" s="72"/>
      <c r="D48" s="72"/>
      <c r="E48" s="72"/>
      <c r="F48" s="72"/>
      <c r="G48" s="72"/>
      <c r="H48" s="72"/>
      <c r="I48" s="72"/>
      <c r="J48" s="72"/>
      <c r="K48" s="73"/>
      <c r="L48" s="72"/>
      <c r="M48" s="74"/>
      <c r="O48" s="122" t="s">
        <v>86</v>
      </c>
    </row>
    <row r="49" spans="1:15" s="27" customFormat="1" ht="51">
      <c r="A49" s="132"/>
      <c r="B49" s="75" t="s">
        <v>9</v>
      </c>
      <c r="C49" s="76" t="s">
        <v>10</v>
      </c>
      <c r="D49" s="76" t="s">
        <v>35</v>
      </c>
      <c r="E49" s="76" t="s">
        <v>36</v>
      </c>
      <c r="F49" s="76" t="str">
        <f>"Nbre sportifs : " &amp; F63</f>
        <v>Nbre sportifs : 0</v>
      </c>
      <c r="G49" s="77" t="str">
        <f>"dont " &amp;G63&amp; " sportifs en POLE PPF"</f>
        <v>dont 0 sportifs en POLE PPF</v>
      </c>
      <c r="H49" s="77" t="str">
        <f xml:space="preserve"> "Age moyen ("&amp;H63&amp;")"</f>
        <v>Age moyen ()</v>
      </c>
      <c r="I49" s="76" t="str">
        <f>"Nbre cadres : "&amp;I63</f>
        <v>Nbre cadres : 0</v>
      </c>
      <c r="J49" s="77" t="s">
        <v>11</v>
      </c>
      <c r="K49" s="77" t="str">
        <f>"prévision du coût du déplacement aérien : "&amp;K63</f>
        <v>prévision du coût du déplacement aérien : 0</v>
      </c>
      <c r="L49" s="78" t="s">
        <v>12</v>
      </c>
      <c r="M49" s="79" t="s">
        <v>13</v>
      </c>
      <c r="O49" s="122" t="s">
        <v>87</v>
      </c>
    </row>
    <row r="50" spans="1:15" ht="17.25" customHeight="1">
      <c r="A50" s="132"/>
      <c r="B50" s="66" t="s">
        <v>22</v>
      </c>
      <c r="C50" s="29" t="s">
        <v>23</v>
      </c>
      <c r="D50" s="29" t="s">
        <v>110</v>
      </c>
      <c r="E50" s="30" t="s">
        <v>106</v>
      </c>
      <c r="F50" s="31">
        <v>6</v>
      </c>
      <c r="G50" s="32">
        <v>2</v>
      </c>
      <c r="H50" s="32">
        <v>19</v>
      </c>
      <c r="I50" s="31">
        <v>1</v>
      </c>
      <c r="J50" s="33">
        <v>900</v>
      </c>
      <c r="K50" s="33">
        <v>6300</v>
      </c>
      <c r="L50" s="34">
        <v>1</v>
      </c>
      <c r="M50" s="80" t="s">
        <v>24</v>
      </c>
      <c r="O50" s="122" t="s">
        <v>88</v>
      </c>
    </row>
    <row r="51" spans="1:15" ht="17.25" customHeight="1">
      <c r="A51" s="132"/>
      <c r="B51" s="36"/>
      <c r="C51" s="37"/>
      <c r="D51" s="38"/>
      <c r="E51" s="38"/>
      <c r="F51" s="39"/>
      <c r="G51" s="40"/>
      <c r="H51" s="40"/>
      <c r="I51" s="39"/>
      <c r="J51" s="41"/>
      <c r="K51" s="42">
        <f>(F51+I51)*J51</f>
        <v>0</v>
      </c>
      <c r="L51" s="43"/>
      <c r="M51" s="81"/>
      <c r="O51" s="122" t="s">
        <v>89</v>
      </c>
    </row>
    <row r="52" spans="1:15" ht="17.25" customHeight="1">
      <c r="A52" s="132"/>
      <c r="B52" s="36"/>
      <c r="C52" s="37"/>
      <c r="D52" s="38"/>
      <c r="E52" s="38"/>
      <c r="F52" s="39"/>
      <c r="G52" s="40"/>
      <c r="H52" s="40"/>
      <c r="I52" s="39"/>
      <c r="J52" s="41"/>
      <c r="K52" s="42">
        <f t="shared" ref="K52:K62" si="3">(F52+I52)*J52</f>
        <v>0</v>
      </c>
      <c r="L52" s="43"/>
      <c r="M52" s="81"/>
      <c r="O52" s="122" t="s">
        <v>90</v>
      </c>
    </row>
    <row r="53" spans="1:15" ht="17.25" customHeight="1">
      <c r="A53" s="132"/>
      <c r="B53" s="36"/>
      <c r="C53" s="37"/>
      <c r="D53" s="38"/>
      <c r="E53" s="38"/>
      <c r="F53" s="39"/>
      <c r="G53" s="40"/>
      <c r="H53" s="40"/>
      <c r="I53" s="39"/>
      <c r="J53" s="41"/>
      <c r="K53" s="42">
        <f t="shared" si="3"/>
        <v>0</v>
      </c>
      <c r="L53" s="43"/>
      <c r="M53" s="81"/>
      <c r="O53" s="122" t="s">
        <v>91</v>
      </c>
    </row>
    <row r="54" spans="1:15" ht="17.25" customHeight="1">
      <c r="A54" s="132"/>
      <c r="B54" s="36"/>
      <c r="C54" s="37"/>
      <c r="D54" s="38"/>
      <c r="E54" s="38"/>
      <c r="F54" s="39"/>
      <c r="G54" s="40"/>
      <c r="H54" s="40"/>
      <c r="I54" s="39"/>
      <c r="J54" s="41"/>
      <c r="K54" s="42">
        <f t="shared" si="3"/>
        <v>0</v>
      </c>
      <c r="L54" s="43"/>
      <c r="M54" s="81"/>
      <c r="O54" s="122" t="s">
        <v>92</v>
      </c>
    </row>
    <row r="55" spans="1:15" ht="17.25" customHeight="1">
      <c r="A55" s="132"/>
      <c r="B55" s="36"/>
      <c r="C55" s="37"/>
      <c r="D55" s="38"/>
      <c r="E55" s="38"/>
      <c r="F55" s="39"/>
      <c r="G55" s="40"/>
      <c r="H55" s="40"/>
      <c r="I55" s="39"/>
      <c r="J55" s="41"/>
      <c r="K55" s="42">
        <f t="shared" si="3"/>
        <v>0</v>
      </c>
      <c r="L55" s="43"/>
      <c r="M55" s="81"/>
      <c r="O55" s="122" t="s">
        <v>94</v>
      </c>
    </row>
    <row r="56" spans="1:15" ht="17.25" customHeight="1">
      <c r="A56" s="132"/>
      <c r="B56" s="36"/>
      <c r="C56" s="37"/>
      <c r="D56" s="38"/>
      <c r="E56" s="38"/>
      <c r="F56" s="39"/>
      <c r="G56" s="40"/>
      <c r="H56" s="40"/>
      <c r="I56" s="39"/>
      <c r="J56" s="41"/>
      <c r="K56" s="42">
        <f t="shared" si="3"/>
        <v>0</v>
      </c>
      <c r="L56" s="43"/>
      <c r="M56" s="81"/>
      <c r="O56" s="122" t="s">
        <v>95</v>
      </c>
    </row>
    <row r="57" spans="1:15" ht="17.25" customHeight="1">
      <c r="A57" s="132"/>
      <c r="B57" s="36"/>
      <c r="C57" s="37"/>
      <c r="D57" s="38"/>
      <c r="E57" s="38"/>
      <c r="F57" s="39"/>
      <c r="G57" s="40"/>
      <c r="H57" s="40"/>
      <c r="I57" s="39"/>
      <c r="J57" s="41"/>
      <c r="K57" s="42">
        <f t="shared" si="3"/>
        <v>0</v>
      </c>
      <c r="L57" s="43"/>
      <c r="M57" s="81"/>
      <c r="O57" s="122" t="s">
        <v>96</v>
      </c>
    </row>
    <row r="58" spans="1:15" ht="17.25" customHeight="1">
      <c r="A58" s="132"/>
      <c r="B58" s="36"/>
      <c r="C58" s="37"/>
      <c r="D58" s="38"/>
      <c r="E58" s="38"/>
      <c r="F58" s="39"/>
      <c r="G58" s="40"/>
      <c r="H58" s="40"/>
      <c r="I58" s="39"/>
      <c r="J58" s="41"/>
      <c r="K58" s="42">
        <f t="shared" si="3"/>
        <v>0</v>
      </c>
      <c r="L58" s="43"/>
      <c r="M58" s="81"/>
      <c r="O58" s="122" t="s">
        <v>97</v>
      </c>
    </row>
    <row r="59" spans="1:15" ht="17.25" customHeight="1">
      <c r="A59" s="132"/>
      <c r="B59" s="36"/>
      <c r="C59" s="37"/>
      <c r="D59" s="38"/>
      <c r="E59" s="38"/>
      <c r="F59" s="39"/>
      <c r="G59" s="40"/>
      <c r="H59" s="40"/>
      <c r="I59" s="39"/>
      <c r="J59" s="41"/>
      <c r="K59" s="42">
        <f t="shared" si="3"/>
        <v>0</v>
      </c>
      <c r="L59" s="43"/>
      <c r="M59" s="81"/>
      <c r="O59" s="122" t="s">
        <v>98</v>
      </c>
    </row>
    <row r="60" spans="1:15" ht="17.25" customHeight="1">
      <c r="A60" s="132"/>
      <c r="B60" s="36"/>
      <c r="C60" s="37"/>
      <c r="D60" s="38"/>
      <c r="E60" s="38"/>
      <c r="F60" s="39"/>
      <c r="G60" s="40"/>
      <c r="H60" s="40"/>
      <c r="I60" s="39"/>
      <c r="J60" s="41"/>
      <c r="K60" s="42"/>
      <c r="L60" s="43"/>
      <c r="M60" s="81"/>
    </row>
    <row r="61" spans="1:15" ht="17.25" customHeight="1">
      <c r="A61" s="132"/>
      <c r="B61" s="36"/>
      <c r="C61" s="37"/>
      <c r="D61" s="38"/>
      <c r="E61" s="38"/>
      <c r="F61" s="39"/>
      <c r="G61" s="40"/>
      <c r="H61" s="40"/>
      <c r="I61" s="39"/>
      <c r="J61" s="41"/>
      <c r="K61" s="42">
        <f t="shared" si="3"/>
        <v>0</v>
      </c>
      <c r="L61" s="43"/>
      <c r="M61" s="81"/>
      <c r="O61" s="122" t="s">
        <v>100</v>
      </c>
    </row>
    <row r="62" spans="1:15" ht="17.25" customHeight="1" thickBot="1">
      <c r="A62" s="132"/>
      <c r="B62" s="45"/>
      <c r="C62" s="46"/>
      <c r="D62" s="47"/>
      <c r="E62" s="47"/>
      <c r="F62" s="48"/>
      <c r="G62" s="49"/>
      <c r="H62" s="49"/>
      <c r="I62" s="48"/>
      <c r="J62" s="113"/>
      <c r="K62" s="50">
        <f t="shared" si="3"/>
        <v>0</v>
      </c>
      <c r="L62" s="51"/>
      <c r="M62" s="116"/>
    </row>
    <row r="63" spans="1:15" ht="19.5" customHeight="1" thickBot="1">
      <c r="C63" s="4"/>
      <c r="D63" s="4"/>
      <c r="E63" s="53"/>
      <c r="F63" s="82">
        <f>SUM(F51:F62)</f>
        <v>0</v>
      </c>
      <c r="G63" s="82">
        <f>SUM(G51:G62)</f>
        <v>0</v>
      </c>
      <c r="H63" s="55" t="str">
        <f>IFERROR(AVERAGE(H51:H62),"")</f>
        <v/>
      </c>
      <c r="I63" s="82">
        <f>SUM(I51:I62)</f>
        <v>0</v>
      </c>
      <c r="J63" s="55"/>
      <c r="K63" s="83">
        <f>SUM(K51:K62)</f>
        <v>0</v>
      </c>
      <c r="L63" s="53"/>
      <c r="M63" s="53"/>
    </row>
    <row r="64" spans="1:15" ht="13.5" customHeight="1">
      <c r="B64" s="3" t="s">
        <v>25</v>
      </c>
      <c r="C64" s="4"/>
      <c r="D64" s="4"/>
      <c r="E64" s="4"/>
      <c r="L64" s="4"/>
      <c r="M64" s="4"/>
    </row>
    <row r="65" spans="2:15" ht="18.75" customHeight="1">
      <c r="B65" s="84" t="str">
        <f>"Ces tableaux sont à envoyer par mail à ce.drajes@ac-guadeloupe.fr au plus tard le 1er mai " &amp; $A$1</f>
        <v>Ces tableaux sont à envoyer par mail à ce.drajes@ac-guadeloupe.fr au plus tard le 1er mai 2023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2:15" ht="18.75" customHeight="1">
      <c r="B66" s="86" t="s">
        <v>26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</row>
    <row r="67" spans="2:15" ht="10.5" customHeight="1" thickBot="1">
      <c r="B67" s="1"/>
      <c r="F67" s="1"/>
      <c r="G67" s="1"/>
      <c r="H67" s="1"/>
      <c r="I67" s="1"/>
      <c r="J67" s="1"/>
      <c r="K67" s="1"/>
    </row>
    <row r="68" spans="2:15" ht="23.25" customHeight="1" thickBot="1">
      <c r="B68" s="133">
        <f>C2</f>
        <v>0</v>
      </c>
      <c r="C68" s="134"/>
      <c r="D68" s="134"/>
      <c r="E68" s="135"/>
      <c r="F68" s="88" t="s">
        <v>27</v>
      </c>
      <c r="G68" s="89"/>
      <c r="H68" s="90"/>
      <c r="I68" s="90"/>
      <c r="J68" s="90"/>
      <c r="K68" s="90"/>
    </row>
    <row r="69" spans="2:15" ht="16.5">
      <c r="C69" s="4"/>
      <c r="D69" s="4"/>
      <c r="E69" s="53"/>
      <c r="F69" s="91">
        <f>F29</f>
        <v>0</v>
      </c>
      <c r="G69" s="91">
        <f t="shared" ref="G69:K69" si="4">G29</f>
        <v>0</v>
      </c>
      <c r="H69" s="92"/>
      <c r="I69" s="91">
        <f t="shared" si="4"/>
        <v>0</v>
      </c>
      <c r="J69" s="92"/>
      <c r="K69" s="93">
        <f t="shared" si="4"/>
        <v>0</v>
      </c>
    </row>
    <row r="70" spans="2:15" ht="18">
      <c r="B70" s="1"/>
      <c r="F70" s="94" t="s">
        <v>28</v>
      </c>
      <c r="G70" s="95"/>
      <c r="H70" s="95"/>
      <c r="I70" s="95"/>
      <c r="J70" s="95"/>
      <c r="K70" s="96"/>
      <c r="O70" s="121"/>
    </row>
    <row r="71" spans="2:15" ht="16.5">
      <c r="C71" s="4"/>
      <c r="D71" s="4"/>
      <c r="E71" s="53"/>
      <c r="F71" s="97">
        <f>F46</f>
        <v>0</v>
      </c>
      <c r="G71" s="97">
        <f t="shared" ref="G71:K71" si="5">G46</f>
        <v>0</v>
      </c>
      <c r="H71" s="98"/>
      <c r="I71" s="97">
        <f t="shared" si="5"/>
        <v>0</v>
      </c>
      <c r="J71" s="98"/>
      <c r="K71" s="99">
        <f t="shared" si="5"/>
        <v>0</v>
      </c>
    </row>
    <row r="72" spans="2:15" ht="18">
      <c r="B72" s="1"/>
      <c r="F72" s="100" t="s">
        <v>29</v>
      </c>
      <c r="G72" s="101"/>
      <c r="H72" s="101"/>
      <c r="I72" s="101"/>
      <c r="J72" s="101"/>
      <c r="K72" s="102"/>
    </row>
    <row r="73" spans="2:15" ht="16.5">
      <c r="C73" s="4"/>
      <c r="D73" s="4"/>
      <c r="E73" s="53"/>
      <c r="F73" s="103">
        <f>F63</f>
        <v>0</v>
      </c>
      <c r="G73" s="103">
        <f t="shared" ref="G73:K73" si="6">G63</f>
        <v>0</v>
      </c>
      <c r="H73" s="104"/>
      <c r="I73" s="103">
        <f t="shared" si="6"/>
        <v>0</v>
      </c>
      <c r="J73" s="104"/>
      <c r="K73" s="105">
        <f t="shared" si="6"/>
        <v>0</v>
      </c>
    </row>
    <row r="74" spans="2:15" ht="15.75">
      <c r="F74" s="106" t="s">
        <v>30</v>
      </c>
      <c r="G74" s="107"/>
      <c r="H74" s="107"/>
      <c r="I74" s="107"/>
      <c r="J74" s="107"/>
      <c r="K74" s="108"/>
    </row>
    <row r="75" spans="2:15" ht="15.75">
      <c r="F75" s="109" t="s">
        <v>31</v>
      </c>
      <c r="G75" s="109" t="s">
        <v>32</v>
      </c>
      <c r="H75" s="109"/>
      <c r="I75" s="109" t="s">
        <v>33</v>
      </c>
      <c r="J75" s="109"/>
      <c r="K75" s="145" t="s">
        <v>34</v>
      </c>
    </row>
    <row r="76" spans="2:15" ht="15.75">
      <c r="F76" s="110">
        <f>F69+F71+F73</f>
        <v>0</v>
      </c>
      <c r="G76" s="110">
        <f t="shared" ref="G76:K76" si="7">G69+G71+G73</f>
        <v>0</v>
      </c>
      <c r="H76" s="110"/>
      <c r="I76" s="110">
        <f t="shared" si="7"/>
        <v>0</v>
      </c>
      <c r="J76" s="111"/>
      <c r="K76" s="112">
        <f t="shared" si="7"/>
        <v>0</v>
      </c>
    </row>
    <row r="77" spans="2:15" ht="15.75">
      <c r="I77" s="137"/>
      <c r="J77" s="138" t="str">
        <f>K2</f>
        <v>trop perçu 2022 ?</v>
      </c>
      <c r="K77" s="139">
        <f>L2</f>
        <v>0</v>
      </c>
    </row>
    <row r="78" spans="2:15" ht="15.75">
      <c r="I78" s="143"/>
      <c r="J78" s="144" t="str">
        <f>"TOTAL " &amp; $A$1 &amp; " :"</f>
        <v>TOTAL 2023 :</v>
      </c>
      <c r="K78" s="142">
        <f>K76-K77</f>
        <v>0</v>
      </c>
    </row>
    <row r="82" spans="2:11">
      <c r="B82" s="1"/>
      <c r="F82" s="1"/>
      <c r="G82" s="1"/>
      <c r="H82" s="1"/>
      <c r="I82" s="1"/>
      <c r="J82" s="1"/>
      <c r="K82" s="1"/>
    </row>
    <row r="83" spans="2:11">
      <c r="B83" s="1"/>
      <c r="F83" s="1"/>
      <c r="G83" s="1"/>
      <c r="H83" s="1"/>
      <c r="I83" s="1"/>
      <c r="J83" s="1"/>
      <c r="K83" s="1"/>
    </row>
    <row r="101" spans="2:2" hidden="1">
      <c r="B101" s="4" t="s">
        <v>39</v>
      </c>
    </row>
    <row r="102" spans="2:2" hidden="1">
      <c r="B102" s="4" t="s">
        <v>40</v>
      </c>
    </row>
    <row r="103" spans="2:2" hidden="1">
      <c r="B103" s="4" t="s">
        <v>41</v>
      </c>
    </row>
    <row r="104" spans="2:2" hidden="1">
      <c r="B104" s="4" t="s">
        <v>42</v>
      </c>
    </row>
    <row r="105" spans="2:2" hidden="1">
      <c r="B105" s="4" t="s">
        <v>43</v>
      </c>
    </row>
    <row r="106" spans="2:2" hidden="1">
      <c r="B106" s="4" t="s">
        <v>44</v>
      </c>
    </row>
    <row r="107" spans="2:2" hidden="1">
      <c r="B107" s="4" t="s">
        <v>45</v>
      </c>
    </row>
    <row r="108" spans="2:2" hidden="1">
      <c r="B108" s="4" t="s">
        <v>46</v>
      </c>
    </row>
    <row r="109" spans="2:2" hidden="1">
      <c r="B109" s="4" t="s">
        <v>47</v>
      </c>
    </row>
    <row r="110" spans="2:2" hidden="1">
      <c r="B110" s="4" t="s">
        <v>48</v>
      </c>
    </row>
    <row r="111" spans="2:2" hidden="1">
      <c r="B111" s="4" t="s">
        <v>49</v>
      </c>
    </row>
    <row r="112" spans="2:2" hidden="1">
      <c r="B112" s="4" t="s">
        <v>50</v>
      </c>
    </row>
    <row r="113" spans="2:2" hidden="1">
      <c r="B113" s="4" t="s">
        <v>51</v>
      </c>
    </row>
    <row r="114" spans="2:2" hidden="1">
      <c r="B114" s="4" t="s">
        <v>52</v>
      </c>
    </row>
    <row r="115" spans="2:2" hidden="1">
      <c r="B115" s="4" t="s">
        <v>53</v>
      </c>
    </row>
    <row r="116" spans="2:2" hidden="1">
      <c r="B116" s="4" t="s">
        <v>54</v>
      </c>
    </row>
    <row r="117" spans="2:2" hidden="1">
      <c r="B117" s="4" t="s">
        <v>55</v>
      </c>
    </row>
    <row r="118" spans="2:2" hidden="1">
      <c r="B118" s="4" t="s">
        <v>56</v>
      </c>
    </row>
    <row r="119" spans="2:2" hidden="1">
      <c r="B119" s="4" t="s">
        <v>57</v>
      </c>
    </row>
    <row r="120" spans="2:2" hidden="1">
      <c r="B120" s="4" t="s">
        <v>58</v>
      </c>
    </row>
    <row r="121" spans="2:2" hidden="1">
      <c r="B121" s="4" t="s">
        <v>59</v>
      </c>
    </row>
    <row r="122" spans="2:2" hidden="1">
      <c r="B122" s="4" t="s">
        <v>60</v>
      </c>
    </row>
    <row r="123" spans="2:2" hidden="1">
      <c r="B123" s="4" t="s">
        <v>37</v>
      </c>
    </row>
    <row r="124" spans="2:2" hidden="1">
      <c r="B124" s="4" t="s">
        <v>61</v>
      </c>
    </row>
    <row r="125" spans="2:2" hidden="1">
      <c r="B125" s="4" t="s">
        <v>62</v>
      </c>
    </row>
    <row r="126" spans="2:2" hidden="1">
      <c r="B126" s="4" t="s">
        <v>63</v>
      </c>
    </row>
    <row r="127" spans="2:2" hidden="1">
      <c r="B127" s="4" t="s">
        <v>64</v>
      </c>
    </row>
    <row r="128" spans="2:2" hidden="1">
      <c r="B128" s="4" t="s">
        <v>65</v>
      </c>
    </row>
    <row r="129" spans="2:2" hidden="1">
      <c r="B129" s="4" t="s">
        <v>66</v>
      </c>
    </row>
    <row r="130" spans="2:2" hidden="1">
      <c r="B130" s="4" t="s">
        <v>67</v>
      </c>
    </row>
    <row r="131" spans="2:2" hidden="1">
      <c r="B131" s="4" t="s">
        <v>68</v>
      </c>
    </row>
    <row r="132" spans="2:2" hidden="1">
      <c r="B132" s="4" t="s">
        <v>69</v>
      </c>
    </row>
    <row r="133" spans="2:2" hidden="1">
      <c r="B133" s="4" t="s">
        <v>70</v>
      </c>
    </row>
    <row r="134" spans="2:2" hidden="1">
      <c r="B134" s="4" t="s">
        <v>71</v>
      </c>
    </row>
    <row r="135" spans="2:2" hidden="1">
      <c r="B135" s="4" t="s">
        <v>72</v>
      </c>
    </row>
    <row r="136" spans="2:2" hidden="1">
      <c r="B136" s="4" t="s">
        <v>73</v>
      </c>
    </row>
    <row r="137" spans="2:2" hidden="1">
      <c r="B137" s="4" t="s">
        <v>74</v>
      </c>
    </row>
    <row r="138" spans="2:2" hidden="1">
      <c r="B138" s="4" t="s">
        <v>75</v>
      </c>
    </row>
    <row r="139" spans="2:2" hidden="1">
      <c r="B139" s="4" t="s">
        <v>76</v>
      </c>
    </row>
    <row r="140" spans="2:2" hidden="1">
      <c r="B140" s="4" t="s">
        <v>77</v>
      </c>
    </row>
    <row r="141" spans="2:2" hidden="1">
      <c r="B141" s="4" t="s">
        <v>78</v>
      </c>
    </row>
    <row r="142" spans="2:2" hidden="1">
      <c r="B142" s="4" t="s">
        <v>79</v>
      </c>
    </row>
    <row r="143" spans="2:2" hidden="1">
      <c r="B143" s="4" t="s">
        <v>80</v>
      </c>
    </row>
    <row r="144" spans="2:2" hidden="1">
      <c r="B144" s="4" t="s">
        <v>81</v>
      </c>
    </row>
    <row r="145" spans="2:2" hidden="1">
      <c r="B145" s="4" t="s">
        <v>82</v>
      </c>
    </row>
    <row r="146" spans="2:2" hidden="1">
      <c r="B146" s="4" t="s">
        <v>83</v>
      </c>
    </row>
    <row r="147" spans="2:2" hidden="1">
      <c r="B147" s="4" t="s">
        <v>84</v>
      </c>
    </row>
    <row r="148" spans="2:2" hidden="1">
      <c r="B148" s="4" t="s">
        <v>85</v>
      </c>
    </row>
    <row r="149" spans="2:2" hidden="1">
      <c r="B149" s="4" t="s">
        <v>86</v>
      </c>
    </row>
    <row r="150" spans="2:2" hidden="1">
      <c r="B150" s="4" t="s">
        <v>87</v>
      </c>
    </row>
    <row r="151" spans="2:2" hidden="1">
      <c r="B151" s="4" t="s">
        <v>88</v>
      </c>
    </row>
    <row r="152" spans="2:2" hidden="1">
      <c r="B152" s="4" t="s">
        <v>89</v>
      </c>
    </row>
    <row r="153" spans="2:2" hidden="1">
      <c r="B153" s="4" t="s">
        <v>90</v>
      </c>
    </row>
    <row r="154" spans="2:2" hidden="1">
      <c r="B154" s="4" t="s">
        <v>91</v>
      </c>
    </row>
    <row r="155" spans="2:2" hidden="1">
      <c r="B155" s="4" t="s">
        <v>92</v>
      </c>
    </row>
    <row r="156" spans="2:2" hidden="1">
      <c r="B156" s="4" t="s">
        <v>93</v>
      </c>
    </row>
    <row r="157" spans="2:2" hidden="1">
      <c r="B157" s="4" t="s">
        <v>94</v>
      </c>
    </row>
    <row r="158" spans="2:2" hidden="1">
      <c r="B158" s="4" t="s">
        <v>95</v>
      </c>
    </row>
    <row r="159" spans="2:2" hidden="1">
      <c r="B159" s="4" t="s">
        <v>96</v>
      </c>
    </row>
    <row r="160" spans="2:2" hidden="1">
      <c r="B160" s="4" t="s">
        <v>97</v>
      </c>
    </row>
    <row r="161" spans="2:2" hidden="1">
      <c r="B161" s="4" t="s">
        <v>98</v>
      </c>
    </row>
    <row r="162" spans="2:2" hidden="1">
      <c r="B162" s="4" t="s">
        <v>99</v>
      </c>
    </row>
    <row r="163" spans="2:2" hidden="1">
      <c r="B163" s="4" t="s">
        <v>100</v>
      </c>
    </row>
  </sheetData>
  <sheetProtection sheet="1" objects="1" scenarios="1" formatRows="0" insertRows="0" deleteRows="0" selectLockedCells="1" sort="0" autoFilter="0"/>
  <sortState ref="O1:O85">
    <sortCondition ref="O85"/>
  </sortState>
  <mergeCells count="5">
    <mergeCell ref="C2:G2"/>
    <mergeCell ref="A14:A28"/>
    <mergeCell ref="A31:A45"/>
    <mergeCell ref="A48:A62"/>
    <mergeCell ref="B68:E68"/>
  </mergeCells>
  <dataValidations count="17">
    <dataValidation allowBlank="1" showInputMessage="1" showErrorMessage="1" prompt="désignation précise de la compétition" sqref="B17:B28 B51:B62 B34:B45"/>
    <dataValidation allowBlank="1" showInputMessage="1" prompt="ville de destination et compétition" sqref="C17:C28 C51:C62 C34:C45"/>
    <dataValidation allowBlank="1" showInputMessage="1" prompt="décrire l'objectif de ce déplacement" sqref="M17:M28 M51:M62 M34:M45"/>
    <dataValidation type="decimal" allowBlank="1" showInputMessage="1" showErrorMessage="1" error="saisir un nombre entier ou vérifier votre effectif" prompt="nombre de sportifs" sqref="F17:F28 F51:F62 F34:F45">
      <formula1>0</formula1>
      <formula2>99</formula2>
    </dataValidation>
    <dataValidation type="whole" allowBlank="1" showInputMessage="1" showErrorMessage="1" error="le nombre ne peut pas être plus élevé que la délégation" prompt="nombre de sportifs de la délégation inscrits au PPF" sqref="G17:G28 G51:G62 G34:G45">
      <formula1>0</formula1>
      <formula2>F17</formula2>
    </dataValidation>
    <dataValidation type="whole" errorStyle="warning" allowBlank="1" showInputMessage="1" showErrorMessage="1" error="le FEBECS ne finance que les projets destinés aux jeunes de moins de 30 ans. Prévoir d'autres sources d'aide." sqref="H16 H33 H50">
      <formula1>1</formula1>
      <formula2>30</formula2>
    </dataValidation>
    <dataValidation type="whole" errorStyle="warning" allowBlank="1" showInputMessage="1" showErrorMessage="1" error="le billet d'avion des accompagnants peuvent être envisagés à raison d'un ratio de 1/8 sportif maximum et s'il a une fonction technique et sportive (entraineur)" sqref="I33 I16 I50">
      <formula1>0</formula1>
      <formula2>3</formula2>
    </dataValidation>
    <dataValidation type="whole" errorStyle="warning" allowBlank="1" showInputMessage="1" showErrorMessage="1" error="ça parait très cher ?" sqref="J33 J16 J50">
      <formula1>1</formula1>
      <formula2>1000</formula2>
    </dataValidation>
    <dataValidation type="whole" allowBlank="1" showInputMessage="1" showErrorMessage="1" sqref="L33 L16 L50">
      <formula1>1</formula1>
      <formula2>3</formula2>
    </dataValidation>
    <dataValidation type="list" errorStyle="warning" allowBlank="1" showInputMessage="1" showErrorMessage="1" error="Est-ce le nom exact déclaré de votre Ligue/Comité ?" prompt="Saisir le nom de votre Ligue/Comité" sqref="C2:G2">
      <formula1>LigCom</formula1>
    </dataValidation>
    <dataValidation type="date" errorStyle="warning" allowBlank="1" showInputMessage="1" showErrorMessage="1" error="la période doit être en 2023" sqref="D33:E33 D50:E50 D16:E16">
      <formula1>44927</formula1>
      <formula2>45291</formula2>
    </dataValidation>
    <dataValidation type="date" errorStyle="warning" allowBlank="1" showInputMessage="1" showErrorMessage="1" error="la période doit être en 2023" prompt="date de début de séjour" sqref="D17:D28 D34:D45 D51:D62">
      <formula1>44927</formula1>
      <formula2>45291</formula2>
    </dataValidation>
    <dataValidation type="date" errorStyle="warning" allowBlank="1" showInputMessage="1" showErrorMessage="1" error="la période doit être en 2023" prompt="date de fin de séjour_x000a_" sqref="E51:E62 E34:E45 E17:E28">
      <formula1>44927</formula1>
      <formula2>45291</formula2>
    </dataValidation>
    <dataValidation type="whole" errorStyle="warning" allowBlank="1" showInputMessage="1" showErrorMessage="1" error="le FEBECS ne finance que les projets destinés aux jeunes de moins de 30 ans. Prévoir d'autres sources d'aide." prompt="age moyen des sportifs de la délégation" sqref="H17:H28 H34:H45 H51:H62">
      <formula1>1</formula1>
      <formula2>30</formula2>
    </dataValidation>
    <dataValidation type="whole" errorStyle="warning" allowBlank="1" showInputMessage="1" showErrorMessage="1" error="le billet d'avion des accompagnants peuvent être envisagés à raison d'un ratio de 1/8 sportif maximum et s'il a une fonction technique et sportive" prompt="nombre d'encadrants (entraineur, préparateur), base ratio = 1/8 sportifs" sqref="I17:I28 I34:I45 I51:I62">
      <formula1>0</formula1>
      <formula2>9</formula2>
    </dataValidation>
    <dataValidation type="whole" allowBlank="1" showInputMessage="1" showErrorMessage="1" error="choisi 1, 2 ou 3" prompt="préciser la priorité par rapport à l'ensemble du projet sportif" sqref="L17:L28 L34:L45 L51:L62">
      <formula1>1</formula1>
      <formula2>3</formula2>
    </dataValidation>
    <dataValidation type="whole" errorStyle="warning" allowBlank="1" showInputMessage="1" showErrorMessage="1" error="ça parait très cher ?" prompt="BASE febecs considérée : _x000a_- 600€ pour la métropole et la Guyane_x000a_- 300 € pour l'environnement régional_x000a_- 150 € pour la Martinique" sqref="J17:J28 J34:J45 J51:J62">
      <formula1>0</formula1>
      <formula2>1000</formula2>
    </dataValidation>
  </dataValidation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72" fitToHeight="0" orientation="landscape" useFirstPageNumber="1" r:id="rId1"/>
  <headerFooter alignWithMargins="0">
    <oddHeader xml:space="preserve">&amp;C&amp;"-,Gras"&amp;12Appel à Projet aux Ligues et Comités sportifs - DRAJES Guadeloupe </oddHeader>
    <oddFooter>&amp;L&amp;8maj : &amp;D&amp;C&amp;8&amp;F&amp;R&amp;P/&amp;N</oddFooter>
  </headerFooter>
  <rowBreaks count="2" manualBreakCount="2">
    <brk id="29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projet sportif 2023</vt:lpstr>
      <vt:lpstr>LigCom</vt:lpstr>
      <vt:lpstr>'projet sportif 2023'!Zone_d_impression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CHEDEVILLE - DRAJES Guadeloupe</dc:creator>
  <cp:lastModifiedBy>Jérôme CHEDEVILLE - DRAJES Guadeloupe</cp:lastModifiedBy>
  <cp:lastPrinted>2023-01-17T14:35:59Z</cp:lastPrinted>
  <dcterms:created xsi:type="dcterms:W3CDTF">2021-04-02T02:17:55Z</dcterms:created>
  <dcterms:modified xsi:type="dcterms:W3CDTF">2023-01-17T14:36:17Z</dcterms:modified>
</cp:coreProperties>
</file>